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-15" yWindow="4005" windowWidth="20520" windowHeight="4065" tabRatio="628"/>
  </bookViews>
  <sheets>
    <sheet name="入力" sheetId="105" r:id="rId1"/>
  </sheets>
  <definedNames>
    <definedName name="_xlnm.Print_Area" localSheetId="0">入力!$A$1:$BO$380</definedName>
  </definedNames>
  <calcPr calcId="145621"/>
</workbook>
</file>

<file path=xl/calcChain.xml><?xml version="1.0" encoding="utf-8"?>
<calcChain xmlns="http://schemas.openxmlformats.org/spreadsheetml/2006/main">
  <c r="X319" i="105" l="1"/>
  <c r="X318" i="105"/>
  <c r="X316" i="105"/>
  <c r="X315" i="105"/>
  <c r="AC143" i="105"/>
  <c r="AC142" i="105"/>
  <c r="AC140" i="105"/>
  <c r="AC139" i="105"/>
  <c r="Y36" i="105"/>
  <c r="Y35" i="105"/>
  <c r="Y33" i="105"/>
  <c r="Y32" i="105"/>
  <c r="R319" i="105" l="1"/>
  <c r="R318" i="105"/>
  <c r="R316" i="105"/>
  <c r="R315" i="105"/>
  <c r="U143" i="105"/>
  <c r="U142" i="105"/>
  <c r="U140" i="105"/>
  <c r="U139" i="105"/>
  <c r="R36" i="105"/>
  <c r="R35" i="105"/>
  <c r="R33" i="105"/>
  <c r="R32" i="105"/>
  <c r="AD223" i="105"/>
  <c r="AD222" i="105"/>
  <c r="AD220" i="105"/>
  <c r="AD219" i="105"/>
  <c r="V223" i="105"/>
  <c r="V222" i="105"/>
  <c r="V220" i="105"/>
  <c r="V219" i="105"/>
  <c r="AD77" i="105"/>
  <c r="AD76" i="105"/>
  <c r="AD74" i="105"/>
  <c r="AD73" i="105"/>
  <c r="V77" i="105"/>
  <c r="V76" i="105"/>
  <c r="V74" i="105"/>
  <c r="V73" i="105"/>
  <c r="AN252" i="105"/>
  <c r="K166" i="105"/>
  <c r="BH15" i="105" l="1"/>
  <c r="BH14" i="105"/>
  <c r="BB15" i="105"/>
  <c r="BB14" i="105"/>
  <c r="BH6" i="105"/>
  <c r="BH5" i="105"/>
  <c r="BB6" i="105"/>
  <c r="BB5" i="105"/>
  <c r="AU15" i="105"/>
  <c r="AU14" i="105"/>
  <c r="AO15" i="105"/>
  <c r="AO14" i="105"/>
  <c r="AU6" i="105"/>
  <c r="AU5" i="105"/>
  <c r="AO6" i="105"/>
  <c r="AO5" i="105"/>
  <c r="AM15" i="105"/>
  <c r="AM14" i="105"/>
  <c r="AH15" i="105"/>
  <c r="AH14" i="105"/>
  <c r="AM6" i="105"/>
  <c r="AM5" i="105"/>
  <c r="AH6" i="105"/>
  <c r="AH5" i="105"/>
  <c r="X15" i="105"/>
  <c r="X14" i="105"/>
  <c r="P15" i="105"/>
  <c r="P14" i="105"/>
  <c r="X6" i="105"/>
  <c r="X5" i="105"/>
  <c r="P6" i="105"/>
  <c r="P5" i="105"/>
  <c r="F15" i="105"/>
  <c r="F14" i="105"/>
  <c r="C15" i="105"/>
  <c r="C14" i="105"/>
  <c r="F6" i="105"/>
  <c r="F5" i="105"/>
  <c r="C6" i="105"/>
  <c r="C5" i="105"/>
  <c r="BB337" i="105" l="1"/>
  <c r="AZ337" i="105"/>
  <c r="BA337" i="105" s="1"/>
  <c r="AY337" i="105"/>
  <c r="AX337" i="105"/>
  <c r="AV337" i="105"/>
  <c r="AW337" i="105" s="1"/>
  <c r="AT337" i="105"/>
  <c r="AR337" i="105"/>
  <c r="AS337" i="105" s="1"/>
  <c r="AQ337" i="105"/>
  <c r="AP337" i="105"/>
  <c r="AN337" i="105"/>
  <c r="AO337" i="105" s="1"/>
  <c r="BB336" i="105"/>
  <c r="AZ336" i="105"/>
  <c r="BA336" i="105" s="1"/>
  <c r="AY336" i="105"/>
  <c r="AX336" i="105"/>
  <c r="AV336" i="105"/>
  <c r="AW336" i="105" s="1"/>
  <c r="AT336" i="105"/>
  <c r="AR336" i="105"/>
  <c r="AS336" i="105" s="1"/>
  <c r="AQ336" i="105"/>
  <c r="AP336" i="105"/>
  <c r="AN336" i="105"/>
  <c r="AO336" i="105" s="1"/>
  <c r="BB335" i="105"/>
  <c r="AZ335" i="105"/>
  <c r="BA335" i="105" s="1"/>
  <c r="AX335" i="105"/>
  <c r="AV335" i="105"/>
  <c r="AW335" i="105" s="1"/>
  <c r="AT335" i="105"/>
  <c r="AR335" i="105"/>
  <c r="AS335" i="105" s="1"/>
  <c r="AP335" i="105"/>
  <c r="AN335" i="105"/>
  <c r="BE334" i="105"/>
  <c r="BC337" i="105" s="1"/>
  <c r="AX334" i="105"/>
  <c r="AV334" i="105"/>
  <c r="AW334" i="105" s="1"/>
  <c r="AU337" i="105" s="1"/>
  <c r="AU334" i="105"/>
  <c r="AT334" i="105"/>
  <c r="AR334" i="105"/>
  <c r="AS334" i="105" s="1"/>
  <c r="AP334" i="105"/>
  <c r="AN334" i="105"/>
  <c r="AO334" i="105" s="1"/>
  <c r="BE333" i="105"/>
  <c r="BC336" i="105" s="1"/>
  <c r="AX333" i="105"/>
  <c r="AV333" i="105"/>
  <c r="AW333" i="105" s="1"/>
  <c r="AU336" i="105" s="1"/>
  <c r="AU333" i="105"/>
  <c r="AT333" i="105"/>
  <c r="AR333" i="105"/>
  <c r="AS333" i="105" s="1"/>
  <c r="AP333" i="105"/>
  <c r="AN333" i="105"/>
  <c r="AO333" i="105" s="1"/>
  <c r="BG332" i="105"/>
  <c r="BC335" i="105" s="1"/>
  <c r="BE332" i="105"/>
  <c r="AX332" i="105"/>
  <c r="AV332" i="105"/>
  <c r="AW332" i="105" s="1"/>
  <c r="AT332" i="105"/>
  <c r="AR332" i="105"/>
  <c r="AS332" i="105" s="1"/>
  <c r="AP332" i="105"/>
  <c r="AN332" i="105"/>
  <c r="BE331" i="105"/>
  <c r="BA331" i="105"/>
  <c r="AY334" i="105" s="1"/>
  <c r="AT331" i="105"/>
  <c r="AR331" i="105"/>
  <c r="AS331" i="105" s="1"/>
  <c r="AQ334" i="105" s="1"/>
  <c r="AQ331" i="105"/>
  <c r="AP331" i="105"/>
  <c r="AN331" i="105"/>
  <c r="AO331" i="105" s="1"/>
  <c r="BE330" i="105"/>
  <c r="BA330" i="105"/>
  <c r="AY333" i="105" s="1"/>
  <c r="AT330" i="105"/>
  <c r="AR330" i="105"/>
  <c r="AS330" i="105" s="1"/>
  <c r="AQ333" i="105" s="1"/>
  <c r="AQ330" i="105"/>
  <c r="AP330" i="105"/>
  <c r="AN330" i="105"/>
  <c r="AO330" i="105" s="1"/>
  <c r="BG329" i="105"/>
  <c r="AY335" i="105" s="1"/>
  <c r="BE329" i="105"/>
  <c r="BC329" i="105"/>
  <c r="AY332" i="105" s="1"/>
  <c r="BA329" i="105"/>
  <c r="AT329" i="105"/>
  <c r="AR329" i="105"/>
  <c r="AS329" i="105" s="1"/>
  <c r="AP329" i="105"/>
  <c r="AN329" i="105"/>
  <c r="AO329" i="105" s="1"/>
  <c r="BE328" i="105"/>
  <c r="BA328" i="105"/>
  <c r="AW328" i="105"/>
  <c r="AU331" i="105" s="1"/>
  <c r="AP328" i="105"/>
  <c r="AN328" i="105"/>
  <c r="AO328" i="105" s="1"/>
  <c r="BE327" i="105"/>
  <c r="BA327" i="105"/>
  <c r="AW327" i="105"/>
  <c r="AU330" i="105" s="1"/>
  <c r="AP327" i="105"/>
  <c r="AN327" i="105"/>
  <c r="AO327" i="105" s="1"/>
  <c r="BG326" i="105"/>
  <c r="AU335" i="105" s="1"/>
  <c r="BE326" i="105"/>
  <c r="BC326" i="105"/>
  <c r="AU332" i="105" s="1"/>
  <c r="BA326" i="105"/>
  <c r="AY326" i="105"/>
  <c r="AU329" i="105" s="1"/>
  <c r="AW326" i="105"/>
  <c r="AP326" i="105"/>
  <c r="AN326" i="105"/>
  <c r="BE325" i="105"/>
  <c r="BA325" i="105"/>
  <c r="AW325" i="105"/>
  <c r="AS325" i="105"/>
  <c r="AQ328" i="105" s="1"/>
  <c r="BS324" i="105"/>
  <c r="BR324" i="105"/>
  <c r="BP324" i="105"/>
  <c r="BO324" i="105"/>
  <c r="BE324" i="105"/>
  <c r="BA324" i="105"/>
  <c r="AW324" i="105"/>
  <c r="AS324" i="105"/>
  <c r="AQ327" i="105" s="1"/>
  <c r="BG323" i="105"/>
  <c r="AQ335" i="105" s="1"/>
  <c r="BE323" i="105"/>
  <c r="BC323" i="105"/>
  <c r="AQ332" i="105" s="1"/>
  <c r="BA323" i="105"/>
  <c r="AY323" i="105"/>
  <c r="AQ329" i="105" s="1"/>
  <c r="AW323" i="105"/>
  <c r="AU323" i="105"/>
  <c r="AQ326" i="105" s="1"/>
  <c r="AS323" i="105"/>
  <c r="BD322" i="105"/>
  <c r="AZ322" i="105"/>
  <c r="AV322" i="105"/>
  <c r="AR322" i="105"/>
  <c r="AN322" i="105"/>
  <c r="BD321" i="105"/>
  <c r="AZ321" i="105"/>
  <c r="AV321" i="105"/>
  <c r="AR321" i="105"/>
  <c r="AN321" i="105"/>
  <c r="R337" i="105"/>
  <c r="P337" i="105"/>
  <c r="Q337" i="105" s="1"/>
  <c r="O337" i="105"/>
  <c r="N337" i="105"/>
  <c r="L337" i="105"/>
  <c r="M337" i="105" s="1"/>
  <c r="J337" i="105"/>
  <c r="H337" i="105"/>
  <c r="I337" i="105" s="1"/>
  <c r="G337" i="105"/>
  <c r="F337" i="105"/>
  <c r="D337" i="105"/>
  <c r="E337" i="105" s="1"/>
  <c r="R336" i="105"/>
  <c r="P336" i="105"/>
  <c r="Q336" i="105" s="1"/>
  <c r="O336" i="105"/>
  <c r="N336" i="105"/>
  <c r="L336" i="105"/>
  <c r="M336" i="105" s="1"/>
  <c r="J336" i="105"/>
  <c r="H336" i="105"/>
  <c r="I336" i="105" s="1"/>
  <c r="G336" i="105"/>
  <c r="F336" i="105"/>
  <c r="D336" i="105"/>
  <c r="E336" i="105" s="1"/>
  <c r="R335" i="105"/>
  <c r="P335" i="105"/>
  <c r="Q335" i="105" s="1"/>
  <c r="N335" i="105"/>
  <c r="L335" i="105"/>
  <c r="M335" i="105" s="1"/>
  <c r="J335" i="105"/>
  <c r="H335" i="105"/>
  <c r="I335" i="105" s="1"/>
  <c r="F335" i="105"/>
  <c r="D335" i="105"/>
  <c r="U334" i="105"/>
  <c r="S337" i="105" s="1"/>
  <c r="N334" i="105"/>
  <c r="L334" i="105"/>
  <c r="M334" i="105" s="1"/>
  <c r="K337" i="105" s="1"/>
  <c r="K334" i="105"/>
  <c r="J334" i="105"/>
  <c r="H334" i="105"/>
  <c r="I334" i="105" s="1"/>
  <c r="F334" i="105"/>
  <c r="D334" i="105"/>
  <c r="E334" i="105" s="1"/>
  <c r="U333" i="105"/>
  <c r="S336" i="105" s="1"/>
  <c r="N333" i="105"/>
  <c r="L333" i="105"/>
  <c r="M333" i="105" s="1"/>
  <c r="K336" i="105" s="1"/>
  <c r="K333" i="105"/>
  <c r="J333" i="105"/>
  <c r="H333" i="105"/>
  <c r="I333" i="105" s="1"/>
  <c r="F333" i="105"/>
  <c r="D333" i="105"/>
  <c r="E333" i="105" s="1"/>
  <c r="W332" i="105"/>
  <c r="S335" i="105" s="1"/>
  <c r="U332" i="105"/>
  <c r="N332" i="105"/>
  <c r="L332" i="105"/>
  <c r="M332" i="105" s="1"/>
  <c r="J332" i="105"/>
  <c r="H332" i="105"/>
  <c r="I332" i="105" s="1"/>
  <c r="F332" i="105"/>
  <c r="D332" i="105"/>
  <c r="U331" i="105"/>
  <c r="Q331" i="105"/>
  <c r="O334" i="105" s="1"/>
  <c r="J331" i="105"/>
  <c r="H331" i="105"/>
  <c r="I331" i="105" s="1"/>
  <c r="G334" i="105" s="1"/>
  <c r="G331" i="105"/>
  <c r="F331" i="105"/>
  <c r="D331" i="105"/>
  <c r="E331" i="105" s="1"/>
  <c r="U330" i="105"/>
  <c r="Q330" i="105"/>
  <c r="O333" i="105" s="1"/>
  <c r="J330" i="105"/>
  <c r="H330" i="105"/>
  <c r="I330" i="105" s="1"/>
  <c r="G333" i="105" s="1"/>
  <c r="G330" i="105"/>
  <c r="F330" i="105"/>
  <c r="D330" i="105"/>
  <c r="E330" i="105" s="1"/>
  <c r="W329" i="105"/>
  <c r="O335" i="105" s="1"/>
  <c r="U329" i="105"/>
  <c r="S329" i="105"/>
  <c r="O332" i="105" s="1"/>
  <c r="Q329" i="105"/>
  <c r="J329" i="105"/>
  <c r="H329" i="105"/>
  <c r="I329" i="105" s="1"/>
  <c r="F329" i="105"/>
  <c r="D329" i="105"/>
  <c r="U328" i="105"/>
  <c r="Q328" i="105"/>
  <c r="M328" i="105"/>
  <c r="K331" i="105" s="1"/>
  <c r="F328" i="105"/>
  <c r="D328" i="105"/>
  <c r="E328" i="105" s="1"/>
  <c r="U327" i="105"/>
  <c r="Q327" i="105"/>
  <c r="M327" i="105"/>
  <c r="K330" i="105" s="1"/>
  <c r="F327" i="105"/>
  <c r="D327" i="105"/>
  <c r="E327" i="105" s="1"/>
  <c r="W326" i="105"/>
  <c r="K335" i="105" s="1"/>
  <c r="U326" i="105"/>
  <c r="S326" i="105"/>
  <c r="K332" i="105" s="1"/>
  <c r="Q326" i="105"/>
  <c r="O326" i="105"/>
  <c r="K329" i="105" s="1"/>
  <c r="M326" i="105"/>
  <c r="F326" i="105"/>
  <c r="D326" i="105"/>
  <c r="U325" i="105"/>
  <c r="Q325" i="105"/>
  <c r="M325" i="105"/>
  <c r="I325" i="105"/>
  <c r="G328" i="105" s="1"/>
  <c r="AI324" i="105"/>
  <c r="AH324" i="105"/>
  <c r="AF324" i="105"/>
  <c r="AE324" i="105"/>
  <c r="U324" i="105"/>
  <c r="Q324" i="105"/>
  <c r="M324" i="105"/>
  <c r="I324" i="105"/>
  <c r="G327" i="105" s="1"/>
  <c r="W323" i="105"/>
  <c r="G335" i="105" s="1"/>
  <c r="U323" i="105"/>
  <c r="S323" i="105"/>
  <c r="G332" i="105" s="1"/>
  <c r="Q323" i="105"/>
  <c r="O323" i="105"/>
  <c r="G329" i="105" s="1"/>
  <c r="M323" i="105"/>
  <c r="K323" i="105"/>
  <c r="G326" i="105" s="1"/>
  <c r="I323" i="105"/>
  <c r="T322" i="105"/>
  <c r="P322" i="105"/>
  <c r="L322" i="105"/>
  <c r="H322" i="105"/>
  <c r="D322" i="105"/>
  <c r="T321" i="105"/>
  <c r="P321" i="105"/>
  <c r="L321" i="105"/>
  <c r="H321" i="105"/>
  <c r="D321" i="105"/>
  <c r="N302" i="105"/>
  <c r="L302" i="105"/>
  <c r="M302" i="105" s="1"/>
  <c r="K302" i="105"/>
  <c r="J302" i="105"/>
  <c r="H302" i="105"/>
  <c r="I302" i="105" s="1"/>
  <c r="F302" i="105"/>
  <c r="D302" i="105"/>
  <c r="E302" i="105" s="1"/>
  <c r="N301" i="105"/>
  <c r="L301" i="105"/>
  <c r="M301" i="105" s="1"/>
  <c r="K301" i="105"/>
  <c r="J301" i="105"/>
  <c r="H301" i="105"/>
  <c r="I301" i="105" s="1"/>
  <c r="F301" i="105"/>
  <c r="D301" i="105"/>
  <c r="E301" i="105" s="1"/>
  <c r="N300" i="105"/>
  <c r="L300" i="105"/>
  <c r="M300" i="105" s="1"/>
  <c r="J300" i="105"/>
  <c r="H300" i="105"/>
  <c r="I300" i="105" s="1"/>
  <c r="F300" i="105"/>
  <c r="D300" i="105"/>
  <c r="E300" i="105" s="1"/>
  <c r="Q299" i="105"/>
  <c r="O302" i="105" s="1"/>
  <c r="J299" i="105"/>
  <c r="H299" i="105"/>
  <c r="I299" i="105" s="1"/>
  <c r="G302" i="105" s="1"/>
  <c r="G299" i="105"/>
  <c r="F299" i="105"/>
  <c r="D299" i="105"/>
  <c r="E299" i="105" s="1"/>
  <c r="Q298" i="105"/>
  <c r="O301" i="105" s="1"/>
  <c r="J298" i="105"/>
  <c r="H298" i="105"/>
  <c r="I298" i="105" s="1"/>
  <c r="G301" i="105" s="1"/>
  <c r="G298" i="105"/>
  <c r="F298" i="105"/>
  <c r="D298" i="105"/>
  <c r="E298" i="105" s="1"/>
  <c r="S297" i="105"/>
  <c r="O300" i="105" s="1"/>
  <c r="Q297" i="105"/>
  <c r="J297" i="105"/>
  <c r="H297" i="105"/>
  <c r="I297" i="105" s="1"/>
  <c r="F297" i="105"/>
  <c r="D297" i="105"/>
  <c r="Q296" i="105"/>
  <c r="M296" i="105"/>
  <c r="K299" i="105" s="1"/>
  <c r="F296" i="105"/>
  <c r="D296" i="105"/>
  <c r="E296" i="105" s="1"/>
  <c r="Q295" i="105"/>
  <c r="M295" i="105"/>
  <c r="K298" i="105" s="1"/>
  <c r="F295" i="105"/>
  <c r="D295" i="105"/>
  <c r="E295" i="105" s="1"/>
  <c r="S294" i="105"/>
  <c r="K300" i="105" s="1"/>
  <c r="Q294" i="105"/>
  <c r="O294" i="105"/>
  <c r="K297" i="105" s="1"/>
  <c r="M294" i="105"/>
  <c r="F294" i="105"/>
  <c r="D294" i="105"/>
  <c r="E294" i="105" s="1"/>
  <c r="Q293" i="105"/>
  <c r="M293" i="105"/>
  <c r="I293" i="105"/>
  <c r="G296" i="105" s="1"/>
  <c r="AE292" i="105"/>
  <c r="AD292" i="105"/>
  <c r="AB292" i="105"/>
  <c r="AA292" i="105"/>
  <c r="Q292" i="105"/>
  <c r="M292" i="105"/>
  <c r="I292" i="105"/>
  <c r="G295" i="105" s="1"/>
  <c r="S291" i="105"/>
  <c r="G300" i="105" s="1"/>
  <c r="Q291" i="105"/>
  <c r="O291" i="105"/>
  <c r="G297" i="105" s="1"/>
  <c r="M291" i="105"/>
  <c r="K291" i="105"/>
  <c r="I291" i="105"/>
  <c r="P290" i="105"/>
  <c r="L290" i="105"/>
  <c r="H290" i="105"/>
  <c r="D290" i="105"/>
  <c r="P289" i="105"/>
  <c r="L289" i="105"/>
  <c r="H289" i="105"/>
  <c r="D289" i="105"/>
  <c r="N287" i="105"/>
  <c r="L287" i="105"/>
  <c r="M287" i="105" s="1"/>
  <c r="K287" i="105"/>
  <c r="J287" i="105"/>
  <c r="H287" i="105"/>
  <c r="I287" i="105" s="1"/>
  <c r="F287" i="105"/>
  <c r="D287" i="105"/>
  <c r="E287" i="105" s="1"/>
  <c r="N286" i="105"/>
  <c r="L286" i="105"/>
  <c r="M286" i="105" s="1"/>
  <c r="K286" i="105"/>
  <c r="J286" i="105"/>
  <c r="H286" i="105"/>
  <c r="I286" i="105" s="1"/>
  <c r="F286" i="105"/>
  <c r="D286" i="105"/>
  <c r="E286" i="105" s="1"/>
  <c r="N285" i="105"/>
  <c r="L285" i="105"/>
  <c r="M285" i="105" s="1"/>
  <c r="J285" i="105"/>
  <c r="H285" i="105"/>
  <c r="I285" i="105" s="1"/>
  <c r="F285" i="105"/>
  <c r="D285" i="105"/>
  <c r="Q284" i="105"/>
  <c r="O287" i="105" s="1"/>
  <c r="J284" i="105"/>
  <c r="H284" i="105"/>
  <c r="I284" i="105" s="1"/>
  <c r="G287" i="105" s="1"/>
  <c r="G284" i="105"/>
  <c r="F284" i="105"/>
  <c r="D284" i="105"/>
  <c r="E284" i="105" s="1"/>
  <c r="Q283" i="105"/>
  <c r="O286" i="105" s="1"/>
  <c r="J283" i="105"/>
  <c r="H283" i="105"/>
  <c r="I283" i="105" s="1"/>
  <c r="G286" i="105" s="1"/>
  <c r="G283" i="105"/>
  <c r="F283" i="105"/>
  <c r="D283" i="105"/>
  <c r="E283" i="105" s="1"/>
  <c r="S282" i="105"/>
  <c r="O285" i="105" s="1"/>
  <c r="Q282" i="105"/>
  <c r="J282" i="105"/>
  <c r="H282" i="105"/>
  <c r="I282" i="105" s="1"/>
  <c r="F282" i="105"/>
  <c r="D282" i="105"/>
  <c r="Q281" i="105"/>
  <c r="M281" i="105"/>
  <c r="K284" i="105" s="1"/>
  <c r="F281" i="105"/>
  <c r="D281" i="105"/>
  <c r="E281" i="105" s="1"/>
  <c r="Q280" i="105"/>
  <c r="M280" i="105"/>
  <c r="K283" i="105" s="1"/>
  <c r="F280" i="105"/>
  <c r="D280" i="105"/>
  <c r="E280" i="105" s="1"/>
  <c r="S279" i="105"/>
  <c r="K285" i="105" s="1"/>
  <c r="Q279" i="105"/>
  <c r="O279" i="105"/>
  <c r="K282" i="105" s="1"/>
  <c r="M279" i="105"/>
  <c r="F279" i="105"/>
  <c r="D279" i="105"/>
  <c r="E279" i="105" s="1"/>
  <c r="Q278" i="105"/>
  <c r="M278" i="105"/>
  <c r="I278" i="105"/>
  <c r="G281" i="105" s="1"/>
  <c r="AE277" i="105"/>
  <c r="AD277" i="105"/>
  <c r="AB277" i="105"/>
  <c r="AA277" i="105"/>
  <c r="Q277" i="105"/>
  <c r="M277" i="105"/>
  <c r="I277" i="105"/>
  <c r="G280" i="105" s="1"/>
  <c r="S276" i="105"/>
  <c r="G285" i="105" s="1"/>
  <c r="Q276" i="105"/>
  <c r="O276" i="105"/>
  <c r="G282" i="105" s="1"/>
  <c r="M276" i="105"/>
  <c r="K276" i="105"/>
  <c r="G279" i="105" s="1"/>
  <c r="I276" i="105"/>
  <c r="P275" i="105"/>
  <c r="L275" i="105"/>
  <c r="H275" i="105"/>
  <c r="D275" i="105"/>
  <c r="P274" i="105"/>
  <c r="L274" i="105"/>
  <c r="H274" i="105"/>
  <c r="D274" i="105"/>
  <c r="AX287" i="105"/>
  <c r="AV287" i="105"/>
  <c r="AW287" i="105" s="1"/>
  <c r="AU287" i="105"/>
  <c r="AT287" i="105"/>
  <c r="AR287" i="105"/>
  <c r="AS287" i="105" s="1"/>
  <c r="AP287" i="105"/>
  <c r="AN287" i="105"/>
  <c r="AO287" i="105" s="1"/>
  <c r="AX286" i="105"/>
  <c r="AV286" i="105"/>
  <c r="AW286" i="105" s="1"/>
  <c r="AU286" i="105"/>
  <c r="AT286" i="105"/>
  <c r="AR286" i="105"/>
  <c r="AS286" i="105" s="1"/>
  <c r="AP286" i="105"/>
  <c r="AN286" i="105"/>
  <c r="AO286" i="105" s="1"/>
  <c r="AX285" i="105"/>
  <c r="AV285" i="105"/>
  <c r="AW285" i="105" s="1"/>
  <c r="AT285" i="105"/>
  <c r="AR285" i="105"/>
  <c r="AS285" i="105" s="1"/>
  <c r="AP285" i="105"/>
  <c r="AN285" i="105"/>
  <c r="BA284" i="105"/>
  <c r="AY287" i="105" s="1"/>
  <c r="AT284" i="105"/>
  <c r="AR284" i="105"/>
  <c r="AS284" i="105" s="1"/>
  <c r="AQ287" i="105" s="1"/>
  <c r="AQ284" i="105"/>
  <c r="AP284" i="105"/>
  <c r="AN284" i="105"/>
  <c r="AO284" i="105" s="1"/>
  <c r="BA283" i="105"/>
  <c r="AY286" i="105" s="1"/>
  <c r="AT283" i="105"/>
  <c r="AR283" i="105"/>
  <c r="AS283" i="105" s="1"/>
  <c r="AQ286" i="105" s="1"/>
  <c r="AQ283" i="105"/>
  <c r="AP283" i="105"/>
  <c r="AN283" i="105"/>
  <c r="AO283" i="105" s="1"/>
  <c r="BC282" i="105"/>
  <c r="AY285" i="105" s="1"/>
  <c r="BA282" i="105"/>
  <c r="AT282" i="105"/>
  <c r="AR282" i="105"/>
  <c r="AS282" i="105" s="1"/>
  <c r="AP282" i="105"/>
  <c r="AN282" i="105"/>
  <c r="BA281" i="105"/>
  <c r="AW281" i="105"/>
  <c r="AU284" i="105" s="1"/>
  <c r="AP281" i="105"/>
  <c r="AN281" i="105"/>
  <c r="AO281" i="105" s="1"/>
  <c r="BA280" i="105"/>
  <c r="AW280" i="105"/>
  <c r="AU283" i="105" s="1"/>
  <c r="AP280" i="105"/>
  <c r="AN280" i="105"/>
  <c r="AO280" i="105" s="1"/>
  <c r="BC279" i="105"/>
  <c r="AU285" i="105" s="1"/>
  <c r="BA279" i="105"/>
  <c r="AY279" i="105"/>
  <c r="AU282" i="105" s="1"/>
  <c r="AW279" i="105"/>
  <c r="AP279" i="105"/>
  <c r="AN279" i="105"/>
  <c r="BA278" i="105"/>
  <c r="AW278" i="105"/>
  <c r="AS278" i="105"/>
  <c r="AQ281" i="105" s="1"/>
  <c r="BO277" i="105"/>
  <c r="BN277" i="105"/>
  <c r="BL277" i="105"/>
  <c r="BK277" i="105"/>
  <c r="BA277" i="105"/>
  <c r="AW277" i="105"/>
  <c r="AS277" i="105"/>
  <c r="AQ280" i="105" s="1"/>
  <c r="BC276" i="105"/>
  <c r="AQ285" i="105" s="1"/>
  <c r="BA276" i="105"/>
  <c r="AY276" i="105"/>
  <c r="AQ282" i="105" s="1"/>
  <c r="AW276" i="105"/>
  <c r="AU276" i="105"/>
  <c r="AS276" i="105"/>
  <c r="AZ275" i="105"/>
  <c r="AV275" i="105"/>
  <c r="AR275" i="105"/>
  <c r="AN275" i="105"/>
  <c r="AZ274" i="105"/>
  <c r="AV274" i="105"/>
  <c r="AR274" i="105"/>
  <c r="AN274" i="105"/>
  <c r="AX272" i="105"/>
  <c r="AV272" i="105"/>
  <c r="AW272" i="105" s="1"/>
  <c r="AU272" i="105"/>
  <c r="AT272" i="105"/>
  <c r="AR272" i="105"/>
  <c r="AS272" i="105" s="1"/>
  <c r="AP272" i="105"/>
  <c r="AN272" i="105"/>
  <c r="AO272" i="105" s="1"/>
  <c r="AX271" i="105"/>
  <c r="AV271" i="105"/>
  <c r="AW271" i="105" s="1"/>
  <c r="AU271" i="105"/>
  <c r="AT271" i="105"/>
  <c r="AR271" i="105"/>
  <c r="AS271" i="105" s="1"/>
  <c r="AP271" i="105"/>
  <c r="AN271" i="105"/>
  <c r="AO271" i="105" s="1"/>
  <c r="AX270" i="105"/>
  <c r="AV270" i="105"/>
  <c r="AW270" i="105" s="1"/>
  <c r="AT270" i="105"/>
  <c r="AR270" i="105"/>
  <c r="AS270" i="105" s="1"/>
  <c r="AP270" i="105"/>
  <c r="AN270" i="105"/>
  <c r="BA269" i="105"/>
  <c r="AY272" i="105" s="1"/>
  <c r="AT269" i="105"/>
  <c r="AR269" i="105"/>
  <c r="AS269" i="105" s="1"/>
  <c r="AQ272" i="105" s="1"/>
  <c r="AQ269" i="105"/>
  <c r="AP269" i="105"/>
  <c r="AN269" i="105"/>
  <c r="AO269" i="105" s="1"/>
  <c r="BA268" i="105"/>
  <c r="AY271" i="105" s="1"/>
  <c r="AT268" i="105"/>
  <c r="AR268" i="105"/>
  <c r="AS268" i="105" s="1"/>
  <c r="AQ271" i="105" s="1"/>
  <c r="AQ268" i="105"/>
  <c r="AP268" i="105"/>
  <c r="AN268" i="105"/>
  <c r="AO268" i="105" s="1"/>
  <c r="BC267" i="105"/>
  <c r="AY270" i="105" s="1"/>
  <c r="BA267" i="105"/>
  <c r="AT267" i="105"/>
  <c r="AR267" i="105"/>
  <c r="AS267" i="105" s="1"/>
  <c r="AP267" i="105"/>
  <c r="AN267" i="105"/>
  <c r="BA266" i="105"/>
  <c r="AW266" i="105"/>
  <c r="AU269" i="105" s="1"/>
  <c r="AP266" i="105"/>
  <c r="AN266" i="105"/>
  <c r="AO266" i="105" s="1"/>
  <c r="BA265" i="105"/>
  <c r="AW265" i="105"/>
  <c r="AU268" i="105" s="1"/>
  <c r="AP265" i="105"/>
  <c r="AN265" i="105"/>
  <c r="AO265" i="105" s="1"/>
  <c r="BC264" i="105"/>
  <c r="AU270" i="105" s="1"/>
  <c r="BA264" i="105"/>
  <c r="AY264" i="105"/>
  <c r="AU267" i="105" s="1"/>
  <c r="AW264" i="105"/>
  <c r="AP264" i="105"/>
  <c r="AN264" i="105"/>
  <c r="BA263" i="105"/>
  <c r="AW263" i="105"/>
  <c r="AS263" i="105"/>
  <c r="AQ266" i="105" s="1"/>
  <c r="BO262" i="105"/>
  <c r="BN262" i="105"/>
  <c r="BL262" i="105"/>
  <c r="BK262" i="105"/>
  <c r="BA262" i="105"/>
  <c r="AW262" i="105"/>
  <c r="AS262" i="105"/>
  <c r="AQ265" i="105" s="1"/>
  <c r="BC261" i="105"/>
  <c r="AQ270" i="105" s="1"/>
  <c r="BA261" i="105"/>
  <c r="AY261" i="105"/>
  <c r="AQ267" i="105" s="1"/>
  <c r="AW261" i="105"/>
  <c r="AU261" i="105"/>
  <c r="AQ264" i="105" s="1"/>
  <c r="AS261" i="105"/>
  <c r="AZ260" i="105"/>
  <c r="AV260" i="105"/>
  <c r="AR260" i="105"/>
  <c r="AN260" i="105"/>
  <c r="AZ259" i="105"/>
  <c r="AV259" i="105"/>
  <c r="AR259" i="105"/>
  <c r="AN259" i="105"/>
  <c r="N272" i="105"/>
  <c r="L272" i="105"/>
  <c r="M272" i="105" s="1"/>
  <c r="K272" i="105"/>
  <c r="J272" i="105"/>
  <c r="H272" i="105"/>
  <c r="I272" i="105" s="1"/>
  <c r="F272" i="105"/>
  <c r="D272" i="105"/>
  <c r="E272" i="105" s="1"/>
  <c r="N271" i="105"/>
  <c r="L271" i="105"/>
  <c r="M271" i="105" s="1"/>
  <c r="K271" i="105"/>
  <c r="J271" i="105"/>
  <c r="H271" i="105"/>
  <c r="I271" i="105" s="1"/>
  <c r="F271" i="105"/>
  <c r="D271" i="105"/>
  <c r="E271" i="105" s="1"/>
  <c r="N270" i="105"/>
  <c r="L270" i="105"/>
  <c r="M270" i="105" s="1"/>
  <c r="J270" i="105"/>
  <c r="H270" i="105"/>
  <c r="I270" i="105" s="1"/>
  <c r="F270" i="105"/>
  <c r="D270" i="105"/>
  <c r="Q269" i="105"/>
  <c r="O272" i="105" s="1"/>
  <c r="J269" i="105"/>
  <c r="H269" i="105"/>
  <c r="I269" i="105" s="1"/>
  <c r="G272" i="105" s="1"/>
  <c r="G269" i="105"/>
  <c r="F269" i="105"/>
  <c r="D269" i="105"/>
  <c r="E269" i="105" s="1"/>
  <c r="Q268" i="105"/>
  <c r="O271" i="105" s="1"/>
  <c r="J268" i="105"/>
  <c r="H268" i="105"/>
  <c r="I268" i="105" s="1"/>
  <c r="G271" i="105" s="1"/>
  <c r="G268" i="105"/>
  <c r="F268" i="105"/>
  <c r="D268" i="105"/>
  <c r="E268" i="105" s="1"/>
  <c r="S267" i="105"/>
  <c r="O270" i="105" s="1"/>
  <c r="Q267" i="105"/>
  <c r="J267" i="105"/>
  <c r="H267" i="105"/>
  <c r="I267" i="105" s="1"/>
  <c r="F267" i="105"/>
  <c r="D267" i="105"/>
  <c r="Q266" i="105"/>
  <c r="M266" i="105"/>
  <c r="K269" i="105" s="1"/>
  <c r="F266" i="105"/>
  <c r="D266" i="105"/>
  <c r="E266" i="105" s="1"/>
  <c r="Q265" i="105"/>
  <c r="M265" i="105"/>
  <c r="K268" i="105" s="1"/>
  <c r="F265" i="105"/>
  <c r="D265" i="105"/>
  <c r="E265" i="105" s="1"/>
  <c r="S264" i="105"/>
  <c r="K270" i="105" s="1"/>
  <c r="Q264" i="105"/>
  <c r="O264" i="105"/>
  <c r="K267" i="105" s="1"/>
  <c r="M264" i="105"/>
  <c r="F264" i="105"/>
  <c r="D264" i="105"/>
  <c r="Q263" i="105"/>
  <c r="M263" i="105"/>
  <c r="I263" i="105"/>
  <c r="G266" i="105" s="1"/>
  <c r="AE262" i="105"/>
  <c r="AD262" i="105"/>
  <c r="AB262" i="105"/>
  <c r="AA262" i="105"/>
  <c r="Q262" i="105"/>
  <c r="M262" i="105"/>
  <c r="I262" i="105"/>
  <c r="G265" i="105" s="1"/>
  <c r="S261" i="105"/>
  <c r="G270" i="105" s="1"/>
  <c r="Q261" i="105"/>
  <c r="O261" i="105"/>
  <c r="G267" i="105" s="1"/>
  <c r="M261" i="105"/>
  <c r="K261" i="105"/>
  <c r="G264" i="105" s="1"/>
  <c r="I261" i="105"/>
  <c r="P260" i="105"/>
  <c r="L260" i="105"/>
  <c r="H260" i="105"/>
  <c r="D260" i="105"/>
  <c r="P259" i="105"/>
  <c r="L259" i="105"/>
  <c r="H259" i="105"/>
  <c r="D259" i="105"/>
  <c r="N257" i="105"/>
  <c r="L257" i="105"/>
  <c r="M257" i="105" s="1"/>
  <c r="K257" i="105"/>
  <c r="J257" i="105"/>
  <c r="H257" i="105"/>
  <c r="I257" i="105" s="1"/>
  <c r="F257" i="105"/>
  <c r="D257" i="105"/>
  <c r="E257" i="105" s="1"/>
  <c r="N256" i="105"/>
  <c r="L256" i="105"/>
  <c r="M256" i="105" s="1"/>
  <c r="K256" i="105"/>
  <c r="J256" i="105"/>
  <c r="H256" i="105"/>
  <c r="I256" i="105" s="1"/>
  <c r="F256" i="105"/>
  <c r="D256" i="105"/>
  <c r="E256" i="105" s="1"/>
  <c r="N255" i="105"/>
  <c r="L255" i="105"/>
  <c r="M255" i="105" s="1"/>
  <c r="J255" i="105"/>
  <c r="H255" i="105"/>
  <c r="I255" i="105" s="1"/>
  <c r="F255" i="105"/>
  <c r="D255" i="105"/>
  <c r="Q254" i="105"/>
  <c r="O257" i="105" s="1"/>
  <c r="J254" i="105"/>
  <c r="H254" i="105"/>
  <c r="I254" i="105" s="1"/>
  <c r="G257" i="105" s="1"/>
  <c r="G254" i="105"/>
  <c r="F254" i="105"/>
  <c r="D254" i="105"/>
  <c r="E254" i="105" s="1"/>
  <c r="Q253" i="105"/>
  <c r="O256" i="105" s="1"/>
  <c r="J253" i="105"/>
  <c r="H253" i="105"/>
  <c r="I253" i="105" s="1"/>
  <c r="G256" i="105" s="1"/>
  <c r="G253" i="105"/>
  <c r="F253" i="105"/>
  <c r="D253" i="105"/>
  <c r="E253" i="105" s="1"/>
  <c r="S252" i="105"/>
  <c r="O255" i="105" s="1"/>
  <c r="Q252" i="105"/>
  <c r="J252" i="105"/>
  <c r="H252" i="105"/>
  <c r="I252" i="105" s="1"/>
  <c r="F252" i="105"/>
  <c r="D252" i="105"/>
  <c r="Q251" i="105"/>
  <c r="M251" i="105"/>
  <c r="K254" i="105" s="1"/>
  <c r="F251" i="105"/>
  <c r="D251" i="105"/>
  <c r="E251" i="105" s="1"/>
  <c r="Q250" i="105"/>
  <c r="M250" i="105"/>
  <c r="K253" i="105" s="1"/>
  <c r="F250" i="105"/>
  <c r="D250" i="105"/>
  <c r="E250" i="105" s="1"/>
  <c r="S249" i="105"/>
  <c r="K255" i="105" s="1"/>
  <c r="Q249" i="105"/>
  <c r="O249" i="105"/>
  <c r="K252" i="105" s="1"/>
  <c r="M249" i="105"/>
  <c r="F249" i="105"/>
  <c r="D249" i="105"/>
  <c r="Q248" i="105"/>
  <c r="M248" i="105"/>
  <c r="I248" i="105"/>
  <c r="G251" i="105" s="1"/>
  <c r="AE247" i="105"/>
  <c r="AD247" i="105"/>
  <c r="AB247" i="105"/>
  <c r="AA247" i="105"/>
  <c r="Q247" i="105"/>
  <c r="M247" i="105"/>
  <c r="I247" i="105"/>
  <c r="G250" i="105" s="1"/>
  <c r="S246" i="105"/>
  <c r="G255" i="105" s="1"/>
  <c r="Q246" i="105"/>
  <c r="O246" i="105"/>
  <c r="G252" i="105" s="1"/>
  <c r="M246" i="105"/>
  <c r="K246" i="105"/>
  <c r="G249" i="105" s="1"/>
  <c r="I246" i="105"/>
  <c r="P245" i="105"/>
  <c r="L245" i="105"/>
  <c r="H245" i="105"/>
  <c r="D245" i="105"/>
  <c r="P244" i="105"/>
  <c r="L244" i="105"/>
  <c r="H244" i="105"/>
  <c r="D244" i="105"/>
  <c r="AX257" i="105"/>
  <c r="AV257" i="105"/>
  <c r="AW257" i="105" s="1"/>
  <c r="AU257" i="105"/>
  <c r="AT257" i="105"/>
  <c r="AR257" i="105"/>
  <c r="AS257" i="105" s="1"/>
  <c r="AP257" i="105"/>
  <c r="AN257" i="105"/>
  <c r="AO257" i="105" s="1"/>
  <c r="AX256" i="105"/>
  <c r="AV256" i="105"/>
  <c r="AW256" i="105" s="1"/>
  <c r="AU256" i="105"/>
  <c r="AT256" i="105"/>
  <c r="AR256" i="105"/>
  <c r="AS256" i="105" s="1"/>
  <c r="AP256" i="105"/>
  <c r="AN256" i="105"/>
  <c r="AO256" i="105" s="1"/>
  <c r="AX255" i="105"/>
  <c r="AV255" i="105"/>
  <c r="AW255" i="105" s="1"/>
  <c r="AT255" i="105"/>
  <c r="AR255" i="105"/>
  <c r="AS255" i="105" s="1"/>
  <c r="AP255" i="105"/>
  <c r="AN255" i="105"/>
  <c r="AO255" i="105" s="1"/>
  <c r="BA254" i="105"/>
  <c r="AY257" i="105" s="1"/>
  <c r="AT254" i="105"/>
  <c r="AR254" i="105"/>
  <c r="AS254" i="105" s="1"/>
  <c r="AQ257" i="105" s="1"/>
  <c r="AQ254" i="105"/>
  <c r="AP254" i="105"/>
  <c r="AN254" i="105"/>
  <c r="AO254" i="105" s="1"/>
  <c r="BA253" i="105"/>
  <c r="AY256" i="105" s="1"/>
  <c r="AT253" i="105"/>
  <c r="AR253" i="105"/>
  <c r="AS253" i="105" s="1"/>
  <c r="AQ256" i="105" s="1"/>
  <c r="AQ253" i="105"/>
  <c r="AP253" i="105"/>
  <c r="AN253" i="105"/>
  <c r="AO253" i="105" s="1"/>
  <c r="BC252" i="105"/>
  <c r="AY255" i="105" s="1"/>
  <c r="BA252" i="105"/>
  <c r="AT252" i="105"/>
  <c r="AR252" i="105"/>
  <c r="AS252" i="105" s="1"/>
  <c r="AP252" i="105"/>
  <c r="BA251" i="105"/>
  <c r="AW251" i="105"/>
  <c r="AU254" i="105" s="1"/>
  <c r="AP251" i="105"/>
  <c r="AN251" i="105"/>
  <c r="AO251" i="105" s="1"/>
  <c r="BA250" i="105"/>
  <c r="AW250" i="105"/>
  <c r="AU253" i="105" s="1"/>
  <c r="AP250" i="105"/>
  <c r="AN250" i="105"/>
  <c r="AO250" i="105" s="1"/>
  <c r="BC249" i="105"/>
  <c r="AU255" i="105" s="1"/>
  <c r="BA249" i="105"/>
  <c r="AY249" i="105"/>
  <c r="AU252" i="105" s="1"/>
  <c r="AW249" i="105"/>
  <c r="AP249" i="105"/>
  <c r="AN249" i="105"/>
  <c r="AO249" i="105" s="1"/>
  <c r="BA248" i="105"/>
  <c r="AW248" i="105"/>
  <c r="AS248" i="105"/>
  <c r="AQ251" i="105" s="1"/>
  <c r="BO247" i="105"/>
  <c r="BN247" i="105"/>
  <c r="BL247" i="105"/>
  <c r="BK247" i="105"/>
  <c r="BA247" i="105"/>
  <c r="AW247" i="105"/>
  <c r="AS247" i="105"/>
  <c r="AQ250" i="105" s="1"/>
  <c r="BC246" i="105"/>
  <c r="AQ255" i="105" s="1"/>
  <c r="BA246" i="105"/>
  <c r="AY246" i="105"/>
  <c r="AQ252" i="105" s="1"/>
  <c r="AW246" i="105"/>
  <c r="AU246" i="105"/>
  <c r="AS246" i="105"/>
  <c r="AZ245" i="105"/>
  <c r="AV245" i="105"/>
  <c r="AR245" i="105"/>
  <c r="AN245" i="105"/>
  <c r="AZ244" i="105"/>
  <c r="AV244" i="105"/>
  <c r="AR244" i="105"/>
  <c r="AN244" i="105"/>
  <c r="AX242" i="105"/>
  <c r="AV242" i="105"/>
  <c r="AW242" i="105" s="1"/>
  <c r="AU242" i="105"/>
  <c r="AT242" i="105"/>
  <c r="AR242" i="105"/>
  <c r="AS242" i="105" s="1"/>
  <c r="AP242" i="105"/>
  <c r="AN242" i="105"/>
  <c r="AO242" i="105" s="1"/>
  <c r="AX241" i="105"/>
  <c r="AV241" i="105"/>
  <c r="AW241" i="105" s="1"/>
  <c r="AU241" i="105"/>
  <c r="AT241" i="105"/>
  <c r="AR241" i="105"/>
  <c r="AS241" i="105" s="1"/>
  <c r="AP241" i="105"/>
  <c r="AN241" i="105"/>
  <c r="AO241" i="105" s="1"/>
  <c r="AX240" i="105"/>
  <c r="AV240" i="105"/>
  <c r="AW240" i="105" s="1"/>
  <c r="AT240" i="105"/>
  <c r="AR240" i="105"/>
  <c r="AS240" i="105" s="1"/>
  <c r="AP240" i="105"/>
  <c r="AN240" i="105"/>
  <c r="BA239" i="105"/>
  <c r="AY242" i="105" s="1"/>
  <c r="AT239" i="105"/>
  <c r="AR239" i="105"/>
  <c r="AS239" i="105" s="1"/>
  <c r="AQ242" i="105" s="1"/>
  <c r="AQ239" i="105"/>
  <c r="AP239" i="105"/>
  <c r="AN239" i="105"/>
  <c r="AO239" i="105" s="1"/>
  <c r="BA238" i="105"/>
  <c r="AY241" i="105" s="1"/>
  <c r="AT238" i="105"/>
  <c r="AR238" i="105"/>
  <c r="AS238" i="105" s="1"/>
  <c r="AQ241" i="105" s="1"/>
  <c r="AQ238" i="105"/>
  <c r="AP238" i="105"/>
  <c r="AN238" i="105"/>
  <c r="AO238" i="105" s="1"/>
  <c r="BC237" i="105"/>
  <c r="AY240" i="105" s="1"/>
  <c r="BA237" i="105"/>
  <c r="AT237" i="105"/>
  <c r="AR237" i="105"/>
  <c r="AS237" i="105" s="1"/>
  <c r="AP237" i="105"/>
  <c r="AN237" i="105"/>
  <c r="BA236" i="105"/>
  <c r="AW236" i="105"/>
  <c r="AU239" i="105" s="1"/>
  <c r="AP236" i="105"/>
  <c r="AN236" i="105"/>
  <c r="AO236" i="105" s="1"/>
  <c r="BA235" i="105"/>
  <c r="AW235" i="105"/>
  <c r="AU238" i="105" s="1"/>
  <c r="AP235" i="105"/>
  <c r="AN235" i="105"/>
  <c r="AO235" i="105" s="1"/>
  <c r="BC234" i="105"/>
  <c r="AU240" i="105" s="1"/>
  <c r="BA234" i="105"/>
  <c r="AY234" i="105"/>
  <c r="AU237" i="105" s="1"/>
  <c r="AW234" i="105"/>
  <c r="AP234" i="105"/>
  <c r="AN234" i="105"/>
  <c r="AO234" i="105" s="1"/>
  <c r="BA233" i="105"/>
  <c r="AW233" i="105"/>
  <c r="AS233" i="105"/>
  <c r="AQ236" i="105" s="1"/>
  <c r="BO232" i="105"/>
  <c r="BN232" i="105"/>
  <c r="BL232" i="105"/>
  <c r="BK232" i="105"/>
  <c r="BA232" i="105"/>
  <c r="AW232" i="105"/>
  <c r="AS232" i="105"/>
  <c r="AQ235" i="105" s="1"/>
  <c r="BC231" i="105"/>
  <c r="AQ240" i="105" s="1"/>
  <c r="BA231" i="105"/>
  <c r="AY231" i="105"/>
  <c r="AQ237" i="105" s="1"/>
  <c r="AW231" i="105"/>
  <c r="AU231" i="105"/>
  <c r="AQ234" i="105" s="1"/>
  <c r="AS231" i="105"/>
  <c r="AZ230" i="105"/>
  <c r="AV230" i="105"/>
  <c r="AR230" i="105"/>
  <c r="AN230" i="105"/>
  <c r="AZ229" i="105"/>
  <c r="AV229" i="105"/>
  <c r="AR229" i="105"/>
  <c r="AN229" i="105"/>
  <c r="N242" i="105"/>
  <c r="L242" i="105"/>
  <c r="M242" i="105" s="1"/>
  <c r="K242" i="105"/>
  <c r="J242" i="105"/>
  <c r="H242" i="105"/>
  <c r="I242" i="105" s="1"/>
  <c r="F242" i="105"/>
  <c r="D242" i="105"/>
  <c r="E242" i="105" s="1"/>
  <c r="N241" i="105"/>
  <c r="L241" i="105"/>
  <c r="M241" i="105" s="1"/>
  <c r="K241" i="105"/>
  <c r="J241" i="105"/>
  <c r="H241" i="105"/>
  <c r="I241" i="105" s="1"/>
  <c r="F241" i="105"/>
  <c r="D241" i="105"/>
  <c r="E241" i="105" s="1"/>
  <c r="N240" i="105"/>
  <c r="L240" i="105"/>
  <c r="M240" i="105" s="1"/>
  <c r="J240" i="105"/>
  <c r="H240" i="105"/>
  <c r="I240" i="105" s="1"/>
  <c r="F240" i="105"/>
  <c r="D240" i="105"/>
  <c r="Q239" i="105"/>
  <c r="O242" i="105" s="1"/>
  <c r="J239" i="105"/>
  <c r="H239" i="105"/>
  <c r="I239" i="105" s="1"/>
  <c r="G242" i="105" s="1"/>
  <c r="G239" i="105"/>
  <c r="F239" i="105"/>
  <c r="D239" i="105"/>
  <c r="E239" i="105" s="1"/>
  <c r="Q238" i="105"/>
  <c r="O241" i="105" s="1"/>
  <c r="J238" i="105"/>
  <c r="H238" i="105"/>
  <c r="I238" i="105" s="1"/>
  <c r="G241" i="105" s="1"/>
  <c r="G238" i="105"/>
  <c r="F238" i="105"/>
  <c r="D238" i="105"/>
  <c r="E238" i="105" s="1"/>
  <c r="S237" i="105"/>
  <c r="O240" i="105" s="1"/>
  <c r="Q237" i="105"/>
  <c r="J237" i="105"/>
  <c r="H237" i="105"/>
  <c r="I237" i="105" s="1"/>
  <c r="F237" i="105"/>
  <c r="D237" i="105"/>
  <c r="Q236" i="105"/>
  <c r="M236" i="105"/>
  <c r="K239" i="105" s="1"/>
  <c r="F236" i="105"/>
  <c r="D236" i="105"/>
  <c r="E236" i="105" s="1"/>
  <c r="Q235" i="105"/>
  <c r="M235" i="105"/>
  <c r="K238" i="105" s="1"/>
  <c r="F235" i="105"/>
  <c r="D235" i="105"/>
  <c r="E235" i="105" s="1"/>
  <c r="S234" i="105"/>
  <c r="K240" i="105" s="1"/>
  <c r="Q234" i="105"/>
  <c r="O234" i="105"/>
  <c r="K237" i="105" s="1"/>
  <c r="M234" i="105"/>
  <c r="F234" i="105"/>
  <c r="D234" i="105"/>
  <c r="Q233" i="105"/>
  <c r="M233" i="105"/>
  <c r="I233" i="105"/>
  <c r="G236" i="105" s="1"/>
  <c r="AE232" i="105"/>
  <c r="AD232" i="105"/>
  <c r="AB232" i="105"/>
  <c r="AA232" i="105"/>
  <c r="Q232" i="105"/>
  <c r="M232" i="105"/>
  <c r="I232" i="105"/>
  <c r="G235" i="105" s="1"/>
  <c r="S231" i="105"/>
  <c r="G240" i="105" s="1"/>
  <c r="Q231" i="105"/>
  <c r="O231" i="105"/>
  <c r="G237" i="105" s="1"/>
  <c r="M231" i="105"/>
  <c r="K231" i="105"/>
  <c r="G234" i="105" s="1"/>
  <c r="I231" i="105"/>
  <c r="P230" i="105"/>
  <c r="L230" i="105"/>
  <c r="H230" i="105"/>
  <c r="D230" i="105"/>
  <c r="P229" i="105"/>
  <c r="L229" i="105"/>
  <c r="H229" i="105"/>
  <c r="D229" i="105"/>
  <c r="AX207" i="105"/>
  <c r="AV207" i="105"/>
  <c r="AW207" i="105" s="1"/>
  <c r="AU207" i="105"/>
  <c r="AT207" i="105"/>
  <c r="AR207" i="105"/>
  <c r="AS207" i="105" s="1"/>
  <c r="AP207" i="105"/>
  <c r="AN207" i="105"/>
  <c r="AO207" i="105" s="1"/>
  <c r="AX206" i="105"/>
  <c r="AV206" i="105"/>
  <c r="AW206" i="105" s="1"/>
  <c r="AU206" i="105"/>
  <c r="AT206" i="105"/>
  <c r="AR206" i="105"/>
  <c r="AS206" i="105" s="1"/>
  <c r="AP206" i="105"/>
  <c r="AN206" i="105"/>
  <c r="AO206" i="105" s="1"/>
  <c r="AX205" i="105"/>
  <c r="AV205" i="105"/>
  <c r="AW205" i="105" s="1"/>
  <c r="AT205" i="105"/>
  <c r="AR205" i="105"/>
  <c r="AS205" i="105" s="1"/>
  <c r="AP205" i="105"/>
  <c r="AN205" i="105"/>
  <c r="BA204" i="105"/>
  <c r="AY207" i="105" s="1"/>
  <c r="AT204" i="105"/>
  <c r="AR204" i="105"/>
  <c r="AS204" i="105" s="1"/>
  <c r="AQ207" i="105" s="1"/>
  <c r="AQ204" i="105"/>
  <c r="AP204" i="105"/>
  <c r="AN204" i="105"/>
  <c r="AO204" i="105" s="1"/>
  <c r="BA203" i="105"/>
  <c r="AY206" i="105" s="1"/>
  <c r="AT203" i="105"/>
  <c r="AR203" i="105"/>
  <c r="AS203" i="105" s="1"/>
  <c r="AQ206" i="105" s="1"/>
  <c r="AQ203" i="105"/>
  <c r="AP203" i="105"/>
  <c r="AN203" i="105"/>
  <c r="AO203" i="105" s="1"/>
  <c r="BC202" i="105"/>
  <c r="AY205" i="105" s="1"/>
  <c r="BA202" i="105"/>
  <c r="AT202" i="105"/>
  <c r="AR202" i="105"/>
  <c r="AS202" i="105" s="1"/>
  <c r="AP202" i="105"/>
  <c r="AN202" i="105"/>
  <c r="BA201" i="105"/>
  <c r="AW201" i="105"/>
  <c r="AU204" i="105" s="1"/>
  <c r="AP201" i="105"/>
  <c r="AN201" i="105"/>
  <c r="AO201" i="105" s="1"/>
  <c r="BA200" i="105"/>
  <c r="AW200" i="105"/>
  <c r="AU203" i="105" s="1"/>
  <c r="AP200" i="105"/>
  <c r="AN200" i="105"/>
  <c r="AO200" i="105" s="1"/>
  <c r="BC199" i="105"/>
  <c r="AU205" i="105" s="1"/>
  <c r="BA199" i="105"/>
  <c r="AY199" i="105"/>
  <c r="AU202" i="105" s="1"/>
  <c r="AW199" i="105"/>
  <c r="AP199" i="105"/>
  <c r="AN199" i="105"/>
  <c r="AO199" i="105" s="1"/>
  <c r="BA198" i="105"/>
  <c r="AW198" i="105"/>
  <c r="AS198" i="105"/>
  <c r="AQ201" i="105" s="1"/>
  <c r="BO197" i="105"/>
  <c r="BN197" i="105"/>
  <c r="BL197" i="105"/>
  <c r="BK197" i="105"/>
  <c r="BA197" i="105"/>
  <c r="AW197" i="105"/>
  <c r="AS197" i="105"/>
  <c r="AQ200" i="105" s="1"/>
  <c r="BC196" i="105"/>
  <c r="AQ205" i="105" s="1"/>
  <c r="BA196" i="105"/>
  <c r="AY196" i="105"/>
  <c r="AQ202" i="105" s="1"/>
  <c r="AW196" i="105"/>
  <c r="AU196" i="105"/>
  <c r="AQ199" i="105" s="1"/>
  <c r="AS196" i="105"/>
  <c r="AZ195" i="105"/>
  <c r="AV195" i="105"/>
  <c r="AR195" i="105"/>
  <c r="AN195" i="105"/>
  <c r="AZ194" i="105"/>
  <c r="AV194" i="105"/>
  <c r="AR194" i="105"/>
  <c r="AN194" i="105"/>
  <c r="N207" i="105"/>
  <c r="L207" i="105"/>
  <c r="M207" i="105" s="1"/>
  <c r="K207" i="105"/>
  <c r="J207" i="105"/>
  <c r="H207" i="105"/>
  <c r="I207" i="105" s="1"/>
  <c r="F207" i="105"/>
  <c r="D207" i="105"/>
  <c r="E207" i="105" s="1"/>
  <c r="N206" i="105"/>
  <c r="L206" i="105"/>
  <c r="M206" i="105" s="1"/>
  <c r="K206" i="105"/>
  <c r="J206" i="105"/>
  <c r="H206" i="105"/>
  <c r="I206" i="105" s="1"/>
  <c r="F206" i="105"/>
  <c r="D206" i="105"/>
  <c r="E206" i="105" s="1"/>
  <c r="N205" i="105"/>
  <c r="L205" i="105"/>
  <c r="M205" i="105" s="1"/>
  <c r="J205" i="105"/>
  <c r="H205" i="105"/>
  <c r="I205" i="105" s="1"/>
  <c r="F205" i="105"/>
  <c r="D205" i="105"/>
  <c r="Q204" i="105"/>
  <c r="O207" i="105" s="1"/>
  <c r="J204" i="105"/>
  <c r="H204" i="105"/>
  <c r="I204" i="105" s="1"/>
  <c r="G207" i="105" s="1"/>
  <c r="G204" i="105"/>
  <c r="F204" i="105"/>
  <c r="D204" i="105"/>
  <c r="E204" i="105" s="1"/>
  <c r="Q203" i="105"/>
  <c r="O206" i="105" s="1"/>
  <c r="J203" i="105"/>
  <c r="H203" i="105"/>
  <c r="I203" i="105" s="1"/>
  <c r="G206" i="105" s="1"/>
  <c r="G203" i="105"/>
  <c r="F203" i="105"/>
  <c r="D203" i="105"/>
  <c r="E203" i="105" s="1"/>
  <c r="S202" i="105"/>
  <c r="O205" i="105" s="1"/>
  <c r="Q202" i="105"/>
  <c r="J202" i="105"/>
  <c r="H202" i="105"/>
  <c r="I202" i="105" s="1"/>
  <c r="F202" i="105"/>
  <c r="D202" i="105"/>
  <c r="Q201" i="105"/>
  <c r="M201" i="105"/>
  <c r="K204" i="105" s="1"/>
  <c r="F201" i="105"/>
  <c r="D201" i="105"/>
  <c r="E201" i="105" s="1"/>
  <c r="Q200" i="105"/>
  <c r="M200" i="105"/>
  <c r="K203" i="105" s="1"/>
  <c r="F200" i="105"/>
  <c r="D200" i="105"/>
  <c r="E200" i="105" s="1"/>
  <c r="S199" i="105"/>
  <c r="K205" i="105" s="1"/>
  <c r="Q199" i="105"/>
  <c r="O199" i="105"/>
  <c r="K202" i="105" s="1"/>
  <c r="M199" i="105"/>
  <c r="F199" i="105"/>
  <c r="D199" i="105"/>
  <c r="Q198" i="105"/>
  <c r="M198" i="105"/>
  <c r="I198" i="105"/>
  <c r="G201" i="105" s="1"/>
  <c r="AE197" i="105"/>
  <c r="AD197" i="105"/>
  <c r="AB197" i="105"/>
  <c r="AA197" i="105"/>
  <c r="Q197" i="105"/>
  <c r="M197" i="105"/>
  <c r="I197" i="105"/>
  <c r="G200" i="105" s="1"/>
  <c r="S196" i="105"/>
  <c r="G205" i="105" s="1"/>
  <c r="Q196" i="105"/>
  <c r="O196" i="105"/>
  <c r="G202" i="105" s="1"/>
  <c r="M196" i="105"/>
  <c r="K196" i="105"/>
  <c r="G199" i="105" s="1"/>
  <c r="I196" i="105"/>
  <c r="P195" i="105"/>
  <c r="L195" i="105"/>
  <c r="H195" i="105"/>
  <c r="D195" i="105"/>
  <c r="P194" i="105"/>
  <c r="L194" i="105"/>
  <c r="H194" i="105"/>
  <c r="D194" i="105"/>
  <c r="AX192" i="105"/>
  <c r="AV192" i="105"/>
  <c r="AW192" i="105" s="1"/>
  <c r="AU192" i="105"/>
  <c r="AT192" i="105"/>
  <c r="AR192" i="105"/>
  <c r="AS192" i="105" s="1"/>
  <c r="AP192" i="105"/>
  <c r="AN192" i="105"/>
  <c r="AO192" i="105" s="1"/>
  <c r="AX191" i="105"/>
  <c r="AV191" i="105"/>
  <c r="AW191" i="105" s="1"/>
  <c r="AU191" i="105"/>
  <c r="AT191" i="105"/>
  <c r="AR191" i="105"/>
  <c r="AS191" i="105" s="1"/>
  <c r="AP191" i="105"/>
  <c r="AN191" i="105"/>
  <c r="AO191" i="105" s="1"/>
  <c r="AX190" i="105"/>
  <c r="AV190" i="105"/>
  <c r="AW190" i="105" s="1"/>
  <c r="AT190" i="105"/>
  <c r="AR190" i="105"/>
  <c r="AS190" i="105" s="1"/>
  <c r="AP190" i="105"/>
  <c r="AN190" i="105"/>
  <c r="AO190" i="105" s="1"/>
  <c r="BA189" i="105"/>
  <c r="AY192" i="105" s="1"/>
  <c r="AT189" i="105"/>
  <c r="AR189" i="105"/>
  <c r="AS189" i="105" s="1"/>
  <c r="AQ192" i="105" s="1"/>
  <c r="AQ189" i="105"/>
  <c r="AP189" i="105"/>
  <c r="AN189" i="105"/>
  <c r="AO189" i="105" s="1"/>
  <c r="BA188" i="105"/>
  <c r="AY191" i="105" s="1"/>
  <c r="AT188" i="105"/>
  <c r="AR188" i="105"/>
  <c r="AS188" i="105" s="1"/>
  <c r="AQ191" i="105" s="1"/>
  <c r="AQ188" i="105"/>
  <c r="AP188" i="105"/>
  <c r="AN188" i="105"/>
  <c r="AO188" i="105" s="1"/>
  <c r="BC187" i="105"/>
  <c r="AY190" i="105" s="1"/>
  <c r="BA187" i="105"/>
  <c r="AT187" i="105"/>
  <c r="AR187" i="105"/>
  <c r="AS187" i="105" s="1"/>
  <c r="AP187" i="105"/>
  <c r="AN187" i="105"/>
  <c r="BA186" i="105"/>
  <c r="AW186" i="105"/>
  <c r="AU189" i="105" s="1"/>
  <c r="AP186" i="105"/>
  <c r="AN186" i="105"/>
  <c r="AO186" i="105" s="1"/>
  <c r="BA185" i="105"/>
  <c r="AW185" i="105"/>
  <c r="AU188" i="105" s="1"/>
  <c r="AP185" i="105"/>
  <c r="AN185" i="105"/>
  <c r="AO185" i="105" s="1"/>
  <c r="BC184" i="105"/>
  <c r="AU190" i="105" s="1"/>
  <c r="BA184" i="105"/>
  <c r="AY184" i="105"/>
  <c r="AU187" i="105" s="1"/>
  <c r="AW184" i="105"/>
  <c r="AP184" i="105"/>
  <c r="AN184" i="105"/>
  <c r="AO184" i="105" s="1"/>
  <c r="BA183" i="105"/>
  <c r="AW183" i="105"/>
  <c r="AS183" i="105"/>
  <c r="AQ186" i="105" s="1"/>
  <c r="BO182" i="105"/>
  <c r="BN182" i="105"/>
  <c r="BL182" i="105"/>
  <c r="BK182" i="105"/>
  <c r="BA182" i="105"/>
  <c r="AW182" i="105"/>
  <c r="AS182" i="105"/>
  <c r="AQ185" i="105" s="1"/>
  <c r="BC181" i="105"/>
  <c r="AQ190" i="105" s="1"/>
  <c r="BA181" i="105"/>
  <c r="AY181" i="105"/>
  <c r="AQ187" i="105" s="1"/>
  <c r="AW181" i="105"/>
  <c r="AU181" i="105"/>
  <c r="AS181" i="105"/>
  <c r="AZ180" i="105"/>
  <c r="AV180" i="105"/>
  <c r="AR180" i="105"/>
  <c r="AN180" i="105"/>
  <c r="AZ179" i="105"/>
  <c r="AV179" i="105"/>
  <c r="AR179" i="105"/>
  <c r="AN179" i="105"/>
  <c r="N192" i="105"/>
  <c r="L192" i="105"/>
  <c r="M192" i="105" s="1"/>
  <c r="K192" i="105"/>
  <c r="J192" i="105"/>
  <c r="H192" i="105"/>
  <c r="I192" i="105" s="1"/>
  <c r="F192" i="105"/>
  <c r="D192" i="105"/>
  <c r="E192" i="105" s="1"/>
  <c r="N191" i="105"/>
  <c r="L191" i="105"/>
  <c r="M191" i="105" s="1"/>
  <c r="K191" i="105"/>
  <c r="J191" i="105"/>
  <c r="H191" i="105"/>
  <c r="I191" i="105" s="1"/>
  <c r="F191" i="105"/>
  <c r="D191" i="105"/>
  <c r="E191" i="105" s="1"/>
  <c r="N190" i="105"/>
  <c r="L190" i="105"/>
  <c r="M190" i="105" s="1"/>
  <c r="J190" i="105"/>
  <c r="H190" i="105"/>
  <c r="I190" i="105" s="1"/>
  <c r="F190" i="105"/>
  <c r="D190" i="105"/>
  <c r="Q189" i="105"/>
  <c r="O192" i="105" s="1"/>
  <c r="J189" i="105"/>
  <c r="H189" i="105"/>
  <c r="I189" i="105" s="1"/>
  <c r="G192" i="105" s="1"/>
  <c r="G189" i="105"/>
  <c r="F189" i="105"/>
  <c r="D189" i="105"/>
  <c r="E189" i="105" s="1"/>
  <c r="Q188" i="105"/>
  <c r="O191" i="105" s="1"/>
  <c r="J188" i="105"/>
  <c r="H188" i="105"/>
  <c r="I188" i="105" s="1"/>
  <c r="G191" i="105" s="1"/>
  <c r="G188" i="105"/>
  <c r="F188" i="105"/>
  <c r="D188" i="105"/>
  <c r="E188" i="105" s="1"/>
  <c r="S187" i="105"/>
  <c r="O190" i="105" s="1"/>
  <c r="Q187" i="105"/>
  <c r="J187" i="105"/>
  <c r="H187" i="105"/>
  <c r="I187" i="105" s="1"/>
  <c r="F187" i="105"/>
  <c r="D187" i="105"/>
  <c r="Q186" i="105"/>
  <c r="M186" i="105"/>
  <c r="K189" i="105" s="1"/>
  <c r="F186" i="105"/>
  <c r="D186" i="105"/>
  <c r="E186" i="105" s="1"/>
  <c r="Q185" i="105"/>
  <c r="M185" i="105"/>
  <c r="K188" i="105" s="1"/>
  <c r="F185" i="105"/>
  <c r="D185" i="105"/>
  <c r="E185" i="105" s="1"/>
  <c r="S184" i="105"/>
  <c r="K190" i="105" s="1"/>
  <c r="Q184" i="105"/>
  <c r="O184" i="105"/>
  <c r="K187" i="105" s="1"/>
  <c r="M184" i="105"/>
  <c r="F184" i="105"/>
  <c r="D184" i="105"/>
  <c r="Q183" i="105"/>
  <c r="M183" i="105"/>
  <c r="I183" i="105"/>
  <c r="G186" i="105" s="1"/>
  <c r="AE182" i="105"/>
  <c r="AD182" i="105"/>
  <c r="AB182" i="105"/>
  <c r="AA182" i="105"/>
  <c r="Q182" i="105"/>
  <c r="M182" i="105"/>
  <c r="I182" i="105"/>
  <c r="G185" i="105" s="1"/>
  <c r="S181" i="105"/>
  <c r="G190" i="105" s="1"/>
  <c r="Q181" i="105"/>
  <c r="O181" i="105"/>
  <c r="G187" i="105" s="1"/>
  <c r="M181" i="105"/>
  <c r="K181" i="105"/>
  <c r="G184" i="105" s="1"/>
  <c r="I181" i="105"/>
  <c r="P180" i="105"/>
  <c r="L180" i="105"/>
  <c r="H180" i="105"/>
  <c r="D180" i="105"/>
  <c r="P179" i="105"/>
  <c r="L179" i="105"/>
  <c r="H179" i="105"/>
  <c r="D179" i="105"/>
  <c r="N177" i="105"/>
  <c r="L177" i="105"/>
  <c r="M177" i="105" s="1"/>
  <c r="K177" i="105"/>
  <c r="J177" i="105"/>
  <c r="H177" i="105"/>
  <c r="I177" i="105" s="1"/>
  <c r="F177" i="105"/>
  <c r="D177" i="105"/>
  <c r="E177" i="105" s="1"/>
  <c r="N176" i="105"/>
  <c r="L176" i="105"/>
  <c r="M176" i="105" s="1"/>
  <c r="K176" i="105"/>
  <c r="J176" i="105"/>
  <c r="H176" i="105"/>
  <c r="I176" i="105" s="1"/>
  <c r="F176" i="105"/>
  <c r="D176" i="105"/>
  <c r="E176" i="105" s="1"/>
  <c r="N175" i="105"/>
  <c r="L175" i="105"/>
  <c r="M175" i="105" s="1"/>
  <c r="J175" i="105"/>
  <c r="H175" i="105"/>
  <c r="I175" i="105" s="1"/>
  <c r="F175" i="105"/>
  <c r="D175" i="105"/>
  <c r="Q174" i="105"/>
  <c r="O177" i="105" s="1"/>
  <c r="J174" i="105"/>
  <c r="H174" i="105"/>
  <c r="I174" i="105" s="1"/>
  <c r="G177" i="105" s="1"/>
  <c r="G174" i="105"/>
  <c r="F174" i="105"/>
  <c r="D174" i="105"/>
  <c r="E174" i="105" s="1"/>
  <c r="Q173" i="105"/>
  <c r="O176" i="105" s="1"/>
  <c r="J173" i="105"/>
  <c r="H173" i="105"/>
  <c r="I173" i="105" s="1"/>
  <c r="G176" i="105" s="1"/>
  <c r="G173" i="105"/>
  <c r="F173" i="105"/>
  <c r="D173" i="105"/>
  <c r="E173" i="105" s="1"/>
  <c r="S172" i="105"/>
  <c r="O175" i="105" s="1"/>
  <c r="Q172" i="105"/>
  <c r="J172" i="105"/>
  <c r="H172" i="105"/>
  <c r="I172" i="105" s="1"/>
  <c r="F172" i="105"/>
  <c r="D172" i="105"/>
  <c r="Q171" i="105"/>
  <c r="M171" i="105"/>
  <c r="K174" i="105" s="1"/>
  <c r="F171" i="105"/>
  <c r="D171" i="105"/>
  <c r="E171" i="105" s="1"/>
  <c r="Q170" i="105"/>
  <c r="M170" i="105"/>
  <c r="K173" i="105" s="1"/>
  <c r="F170" i="105"/>
  <c r="D170" i="105"/>
  <c r="E170" i="105" s="1"/>
  <c r="S169" i="105"/>
  <c r="K175" i="105" s="1"/>
  <c r="Q169" i="105"/>
  <c r="O169" i="105"/>
  <c r="K172" i="105" s="1"/>
  <c r="M169" i="105"/>
  <c r="F169" i="105"/>
  <c r="D169" i="105"/>
  <c r="Q168" i="105"/>
  <c r="M168" i="105"/>
  <c r="I168" i="105"/>
  <c r="G171" i="105" s="1"/>
  <c r="AE167" i="105"/>
  <c r="AD167" i="105"/>
  <c r="AB167" i="105"/>
  <c r="AA167" i="105"/>
  <c r="Q167" i="105"/>
  <c r="M167" i="105"/>
  <c r="I167" i="105"/>
  <c r="G170" i="105" s="1"/>
  <c r="S166" i="105"/>
  <c r="G175" i="105" s="1"/>
  <c r="Q166" i="105"/>
  <c r="O166" i="105"/>
  <c r="G172" i="105" s="1"/>
  <c r="M166" i="105"/>
  <c r="G169" i="105"/>
  <c r="I166" i="105"/>
  <c r="P165" i="105"/>
  <c r="L165" i="105"/>
  <c r="H165" i="105"/>
  <c r="D165" i="105"/>
  <c r="P164" i="105"/>
  <c r="L164" i="105"/>
  <c r="H164" i="105"/>
  <c r="D164" i="105"/>
  <c r="AX177" i="105"/>
  <c r="AV177" i="105"/>
  <c r="AW177" i="105" s="1"/>
  <c r="AU177" i="105"/>
  <c r="AT177" i="105"/>
  <c r="AR177" i="105"/>
  <c r="AS177" i="105" s="1"/>
  <c r="AP177" i="105"/>
  <c r="AN177" i="105"/>
  <c r="AO177" i="105" s="1"/>
  <c r="AX176" i="105"/>
  <c r="AV176" i="105"/>
  <c r="AW176" i="105" s="1"/>
  <c r="AU176" i="105"/>
  <c r="AT176" i="105"/>
  <c r="AR176" i="105"/>
  <c r="AS176" i="105" s="1"/>
  <c r="AP176" i="105"/>
  <c r="AN176" i="105"/>
  <c r="AO176" i="105" s="1"/>
  <c r="AX175" i="105"/>
  <c r="AV175" i="105"/>
  <c r="AW175" i="105" s="1"/>
  <c r="AT175" i="105"/>
  <c r="AR175" i="105"/>
  <c r="AS175" i="105" s="1"/>
  <c r="AP175" i="105"/>
  <c r="AN175" i="105"/>
  <c r="BA174" i="105"/>
  <c r="AY177" i="105" s="1"/>
  <c r="AT174" i="105"/>
  <c r="AR174" i="105"/>
  <c r="AS174" i="105" s="1"/>
  <c r="AQ177" i="105" s="1"/>
  <c r="AQ174" i="105"/>
  <c r="AP174" i="105"/>
  <c r="AN174" i="105"/>
  <c r="AO174" i="105" s="1"/>
  <c r="BA173" i="105"/>
  <c r="AY176" i="105" s="1"/>
  <c r="AT173" i="105"/>
  <c r="AR173" i="105"/>
  <c r="AS173" i="105" s="1"/>
  <c r="AQ176" i="105" s="1"/>
  <c r="AQ173" i="105"/>
  <c r="AP173" i="105"/>
  <c r="AN173" i="105"/>
  <c r="AO173" i="105" s="1"/>
  <c r="BC172" i="105"/>
  <c r="AY175" i="105" s="1"/>
  <c r="BA172" i="105"/>
  <c r="AT172" i="105"/>
  <c r="AR172" i="105"/>
  <c r="AS172" i="105" s="1"/>
  <c r="AP172" i="105"/>
  <c r="AN172" i="105"/>
  <c r="BA171" i="105"/>
  <c r="AW171" i="105"/>
  <c r="AU174" i="105" s="1"/>
  <c r="AP171" i="105"/>
  <c r="AN171" i="105"/>
  <c r="AO171" i="105" s="1"/>
  <c r="BA170" i="105"/>
  <c r="AW170" i="105"/>
  <c r="AU173" i="105" s="1"/>
  <c r="AP170" i="105"/>
  <c r="AN170" i="105"/>
  <c r="AO170" i="105" s="1"/>
  <c r="BC169" i="105"/>
  <c r="AU175" i="105" s="1"/>
  <c r="BA169" i="105"/>
  <c r="AY169" i="105"/>
  <c r="AU172" i="105" s="1"/>
  <c r="AW169" i="105"/>
  <c r="AP169" i="105"/>
  <c r="AN169" i="105"/>
  <c r="AO169" i="105" s="1"/>
  <c r="BA168" i="105"/>
  <c r="AW168" i="105"/>
  <c r="AS168" i="105"/>
  <c r="AQ171" i="105" s="1"/>
  <c r="BO167" i="105"/>
  <c r="BN167" i="105"/>
  <c r="BL167" i="105"/>
  <c r="BK167" i="105"/>
  <c r="BA167" i="105"/>
  <c r="AW167" i="105"/>
  <c r="AS167" i="105"/>
  <c r="AQ170" i="105" s="1"/>
  <c r="BC166" i="105"/>
  <c r="AQ175" i="105" s="1"/>
  <c r="BA166" i="105"/>
  <c r="AY166" i="105"/>
  <c r="AQ172" i="105" s="1"/>
  <c r="AW166" i="105"/>
  <c r="AU166" i="105"/>
  <c r="AQ169" i="105" s="1"/>
  <c r="AS166" i="105"/>
  <c r="AZ165" i="105"/>
  <c r="AV165" i="105"/>
  <c r="AR165" i="105"/>
  <c r="AN165" i="105"/>
  <c r="AZ164" i="105"/>
  <c r="AV164" i="105"/>
  <c r="AR164" i="105"/>
  <c r="AN164" i="105"/>
  <c r="AX162" i="105"/>
  <c r="AV162" i="105"/>
  <c r="AW162" i="105" s="1"/>
  <c r="AU162" i="105"/>
  <c r="AT162" i="105"/>
  <c r="AR162" i="105"/>
  <c r="AS162" i="105" s="1"/>
  <c r="AP162" i="105"/>
  <c r="AN162" i="105"/>
  <c r="AO162" i="105" s="1"/>
  <c r="AX161" i="105"/>
  <c r="AV161" i="105"/>
  <c r="AW161" i="105" s="1"/>
  <c r="AU161" i="105"/>
  <c r="AT161" i="105"/>
  <c r="AR161" i="105"/>
  <c r="AS161" i="105" s="1"/>
  <c r="AP161" i="105"/>
  <c r="AN161" i="105"/>
  <c r="AO161" i="105" s="1"/>
  <c r="AX160" i="105"/>
  <c r="AV160" i="105"/>
  <c r="AW160" i="105" s="1"/>
  <c r="AT160" i="105"/>
  <c r="AR160" i="105"/>
  <c r="AS160" i="105" s="1"/>
  <c r="AP160" i="105"/>
  <c r="AN160" i="105"/>
  <c r="BA159" i="105"/>
  <c r="AY162" i="105" s="1"/>
  <c r="AT159" i="105"/>
  <c r="AR159" i="105"/>
  <c r="AS159" i="105" s="1"/>
  <c r="AQ162" i="105" s="1"/>
  <c r="AQ159" i="105"/>
  <c r="AP159" i="105"/>
  <c r="AN159" i="105"/>
  <c r="AO159" i="105" s="1"/>
  <c r="BA158" i="105"/>
  <c r="AY161" i="105" s="1"/>
  <c r="AT158" i="105"/>
  <c r="AR158" i="105"/>
  <c r="AS158" i="105" s="1"/>
  <c r="AQ161" i="105" s="1"/>
  <c r="AQ158" i="105"/>
  <c r="AP158" i="105"/>
  <c r="AN158" i="105"/>
  <c r="AO158" i="105" s="1"/>
  <c r="BC157" i="105"/>
  <c r="AY160" i="105" s="1"/>
  <c r="BA157" i="105"/>
  <c r="AT157" i="105"/>
  <c r="AR157" i="105"/>
  <c r="AS157" i="105" s="1"/>
  <c r="AP157" i="105"/>
  <c r="AN157" i="105"/>
  <c r="BA156" i="105"/>
  <c r="AW156" i="105"/>
  <c r="AU159" i="105" s="1"/>
  <c r="AP156" i="105"/>
  <c r="AN156" i="105"/>
  <c r="AO156" i="105" s="1"/>
  <c r="BA155" i="105"/>
  <c r="AW155" i="105"/>
  <c r="AU158" i="105" s="1"/>
  <c r="AP155" i="105"/>
  <c r="AN155" i="105"/>
  <c r="AO155" i="105" s="1"/>
  <c r="BC154" i="105"/>
  <c r="AU160" i="105" s="1"/>
  <c r="BA154" i="105"/>
  <c r="AY154" i="105"/>
  <c r="AU157" i="105" s="1"/>
  <c r="AW154" i="105"/>
  <c r="AP154" i="105"/>
  <c r="AN154" i="105"/>
  <c r="AO154" i="105" s="1"/>
  <c r="BA153" i="105"/>
  <c r="AW153" i="105"/>
  <c r="AS153" i="105"/>
  <c r="AQ156" i="105" s="1"/>
  <c r="BO152" i="105"/>
  <c r="BN152" i="105"/>
  <c r="BL152" i="105"/>
  <c r="BK152" i="105"/>
  <c r="BA152" i="105"/>
  <c r="AW152" i="105"/>
  <c r="AS152" i="105"/>
  <c r="AQ155" i="105" s="1"/>
  <c r="BC151" i="105"/>
  <c r="AQ160" i="105" s="1"/>
  <c r="BA151" i="105"/>
  <c r="AY151" i="105"/>
  <c r="AQ157" i="105" s="1"/>
  <c r="AW151" i="105"/>
  <c r="AU151" i="105"/>
  <c r="AQ154" i="105" s="1"/>
  <c r="AS151" i="105"/>
  <c r="AZ150" i="105"/>
  <c r="AV150" i="105"/>
  <c r="AR150" i="105"/>
  <c r="AN150" i="105"/>
  <c r="AZ149" i="105"/>
  <c r="AV149" i="105"/>
  <c r="AR149" i="105"/>
  <c r="AN149" i="105"/>
  <c r="N162" i="105"/>
  <c r="L162" i="105"/>
  <c r="M162" i="105" s="1"/>
  <c r="K162" i="105"/>
  <c r="J162" i="105"/>
  <c r="H162" i="105"/>
  <c r="I162" i="105" s="1"/>
  <c r="F162" i="105"/>
  <c r="D162" i="105"/>
  <c r="E162" i="105" s="1"/>
  <c r="N161" i="105"/>
  <c r="L161" i="105"/>
  <c r="M161" i="105" s="1"/>
  <c r="K161" i="105"/>
  <c r="J161" i="105"/>
  <c r="H161" i="105"/>
  <c r="I161" i="105" s="1"/>
  <c r="F161" i="105"/>
  <c r="D161" i="105"/>
  <c r="E161" i="105" s="1"/>
  <c r="N160" i="105"/>
  <c r="L160" i="105"/>
  <c r="M160" i="105" s="1"/>
  <c r="J160" i="105"/>
  <c r="H160" i="105"/>
  <c r="I160" i="105" s="1"/>
  <c r="F160" i="105"/>
  <c r="D160" i="105"/>
  <c r="Q159" i="105"/>
  <c r="O162" i="105" s="1"/>
  <c r="J159" i="105"/>
  <c r="H159" i="105"/>
  <c r="I159" i="105" s="1"/>
  <c r="G162" i="105" s="1"/>
  <c r="G159" i="105"/>
  <c r="F159" i="105"/>
  <c r="D159" i="105"/>
  <c r="E159" i="105" s="1"/>
  <c r="Q158" i="105"/>
  <c r="O161" i="105" s="1"/>
  <c r="J158" i="105"/>
  <c r="H158" i="105"/>
  <c r="I158" i="105" s="1"/>
  <c r="G161" i="105" s="1"/>
  <c r="G158" i="105"/>
  <c r="F158" i="105"/>
  <c r="D158" i="105"/>
  <c r="E158" i="105" s="1"/>
  <c r="S157" i="105"/>
  <c r="O160" i="105" s="1"/>
  <c r="Q157" i="105"/>
  <c r="J157" i="105"/>
  <c r="H157" i="105"/>
  <c r="I157" i="105" s="1"/>
  <c r="F157" i="105"/>
  <c r="D157" i="105"/>
  <c r="Q156" i="105"/>
  <c r="M156" i="105"/>
  <c r="K159" i="105" s="1"/>
  <c r="F156" i="105"/>
  <c r="D156" i="105"/>
  <c r="E156" i="105" s="1"/>
  <c r="Q155" i="105"/>
  <c r="M155" i="105"/>
  <c r="K158" i="105" s="1"/>
  <c r="F155" i="105"/>
  <c r="D155" i="105"/>
  <c r="E155" i="105" s="1"/>
  <c r="S154" i="105"/>
  <c r="K160" i="105" s="1"/>
  <c r="Q154" i="105"/>
  <c r="O154" i="105"/>
  <c r="K157" i="105" s="1"/>
  <c r="M154" i="105"/>
  <c r="F154" i="105"/>
  <c r="D154" i="105"/>
  <c r="E154" i="105" s="1"/>
  <c r="Q153" i="105"/>
  <c r="M153" i="105"/>
  <c r="I153" i="105"/>
  <c r="G156" i="105" s="1"/>
  <c r="AE152" i="105"/>
  <c r="AD152" i="105"/>
  <c r="AB152" i="105"/>
  <c r="AA152" i="105"/>
  <c r="Q152" i="105"/>
  <c r="M152" i="105"/>
  <c r="I152" i="105"/>
  <c r="G155" i="105" s="1"/>
  <c r="S151" i="105"/>
  <c r="G160" i="105" s="1"/>
  <c r="Q151" i="105"/>
  <c r="O151" i="105"/>
  <c r="G157" i="105" s="1"/>
  <c r="M151" i="105"/>
  <c r="K151" i="105"/>
  <c r="G154" i="105" s="1"/>
  <c r="I151" i="105"/>
  <c r="P150" i="105"/>
  <c r="L150" i="105"/>
  <c r="H150" i="105"/>
  <c r="D150" i="105"/>
  <c r="P149" i="105"/>
  <c r="L149" i="105"/>
  <c r="H149" i="105"/>
  <c r="D149" i="105"/>
  <c r="AX113" i="105"/>
  <c r="AV113" i="105"/>
  <c r="AW113" i="105" s="1"/>
  <c r="AU113" i="105"/>
  <c r="AT113" i="105"/>
  <c r="AR113" i="105"/>
  <c r="AS113" i="105" s="1"/>
  <c r="AP113" i="105"/>
  <c r="AN113" i="105"/>
  <c r="AO113" i="105" s="1"/>
  <c r="AX112" i="105"/>
  <c r="AV112" i="105"/>
  <c r="AW112" i="105" s="1"/>
  <c r="AU112" i="105"/>
  <c r="AT112" i="105"/>
  <c r="AR112" i="105"/>
  <c r="AS112" i="105" s="1"/>
  <c r="AP112" i="105"/>
  <c r="AN112" i="105"/>
  <c r="AO112" i="105" s="1"/>
  <c r="AX111" i="105"/>
  <c r="AV111" i="105"/>
  <c r="AW111" i="105" s="1"/>
  <c r="AT111" i="105"/>
  <c r="AR111" i="105"/>
  <c r="AS111" i="105" s="1"/>
  <c r="AP111" i="105"/>
  <c r="AN111" i="105"/>
  <c r="BA110" i="105"/>
  <c r="AY113" i="105" s="1"/>
  <c r="AT110" i="105"/>
  <c r="AR110" i="105"/>
  <c r="AS110" i="105" s="1"/>
  <c r="AQ113" i="105" s="1"/>
  <c r="AQ110" i="105"/>
  <c r="AP110" i="105"/>
  <c r="AN110" i="105"/>
  <c r="AO110" i="105" s="1"/>
  <c r="BA109" i="105"/>
  <c r="AY112" i="105" s="1"/>
  <c r="AT109" i="105"/>
  <c r="AR109" i="105"/>
  <c r="AS109" i="105" s="1"/>
  <c r="AQ112" i="105" s="1"/>
  <c r="AQ109" i="105"/>
  <c r="AP109" i="105"/>
  <c r="AN109" i="105"/>
  <c r="AO109" i="105" s="1"/>
  <c r="BC108" i="105"/>
  <c r="AY111" i="105" s="1"/>
  <c r="BA108" i="105"/>
  <c r="AT108" i="105"/>
  <c r="AR108" i="105"/>
  <c r="AS108" i="105" s="1"/>
  <c r="AP108" i="105"/>
  <c r="AN108" i="105"/>
  <c r="BA107" i="105"/>
  <c r="AW107" i="105"/>
  <c r="AU110" i="105" s="1"/>
  <c r="AP107" i="105"/>
  <c r="AN107" i="105"/>
  <c r="AO107" i="105" s="1"/>
  <c r="BA106" i="105"/>
  <c r="AW106" i="105"/>
  <c r="AU109" i="105" s="1"/>
  <c r="AP106" i="105"/>
  <c r="AN106" i="105"/>
  <c r="AO106" i="105" s="1"/>
  <c r="BC105" i="105"/>
  <c r="AU111" i="105" s="1"/>
  <c r="BA105" i="105"/>
  <c r="AY105" i="105"/>
  <c r="AU108" i="105" s="1"/>
  <c r="AW105" i="105"/>
  <c r="AP105" i="105"/>
  <c r="AN105" i="105"/>
  <c r="BA104" i="105"/>
  <c r="AW104" i="105"/>
  <c r="AS104" i="105"/>
  <c r="AQ107" i="105" s="1"/>
  <c r="BO103" i="105"/>
  <c r="BN103" i="105"/>
  <c r="BL103" i="105"/>
  <c r="BK103" i="105"/>
  <c r="BA103" i="105"/>
  <c r="AW103" i="105"/>
  <c r="AS103" i="105"/>
  <c r="AQ106" i="105" s="1"/>
  <c r="BC102" i="105"/>
  <c r="AQ111" i="105" s="1"/>
  <c r="BA102" i="105"/>
  <c r="AY102" i="105"/>
  <c r="AQ108" i="105" s="1"/>
  <c r="AW102" i="105"/>
  <c r="AU102" i="105"/>
  <c r="AQ105" i="105" s="1"/>
  <c r="AS102" i="105"/>
  <c r="AZ101" i="105"/>
  <c r="AV101" i="105"/>
  <c r="AR101" i="105"/>
  <c r="AN101" i="105"/>
  <c r="AZ100" i="105"/>
  <c r="AV100" i="105"/>
  <c r="AR100" i="105"/>
  <c r="AN100" i="105"/>
  <c r="AX98" i="105"/>
  <c r="AV98" i="105"/>
  <c r="AW98" i="105" s="1"/>
  <c r="AU98" i="105"/>
  <c r="AT98" i="105"/>
  <c r="AR98" i="105"/>
  <c r="AS98" i="105" s="1"/>
  <c r="AP98" i="105"/>
  <c r="AN98" i="105"/>
  <c r="AO98" i="105" s="1"/>
  <c r="AX97" i="105"/>
  <c r="AV97" i="105"/>
  <c r="AW97" i="105" s="1"/>
  <c r="AU97" i="105"/>
  <c r="AT97" i="105"/>
  <c r="AR97" i="105"/>
  <c r="AS97" i="105" s="1"/>
  <c r="AP97" i="105"/>
  <c r="AN97" i="105"/>
  <c r="AO97" i="105" s="1"/>
  <c r="AX96" i="105"/>
  <c r="AV96" i="105"/>
  <c r="AW96" i="105" s="1"/>
  <c r="AT96" i="105"/>
  <c r="AR96" i="105"/>
  <c r="AS96" i="105" s="1"/>
  <c r="AP96" i="105"/>
  <c r="AN96" i="105"/>
  <c r="BA95" i="105"/>
  <c r="AY98" i="105" s="1"/>
  <c r="AT95" i="105"/>
  <c r="AR95" i="105"/>
  <c r="AS95" i="105" s="1"/>
  <c r="AQ98" i="105" s="1"/>
  <c r="AQ95" i="105"/>
  <c r="AP95" i="105"/>
  <c r="AN95" i="105"/>
  <c r="AO95" i="105" s="1"/>
  <c r="BA94" i="105"/>
  <c r="AY97" i="105" s="1"/>
  <c r="AT94" i="105"/>
  <c r="AR94" i="105"/>
  <c r="AS94" i="105" s="1"/>
  <c r="AQ97" i="105" s="1"/>
  <c r="AQ94" i="105"/>
  <c r="AP94" i="105"/>
  <c r="AN94" i="105"/>
  <c r="AO94" i="105" s="1"/>
  <c r="BC93" i="105"/>
  <c r="AY96" i="105" s="1"/>
  <c r="BA93" i="105"/>
  <c r="AT93" i="105"/>
  <c r="AR93" i="105"/>
  <c r="AS93" i="105" s="1"/>
  <c r="AP93" i="105"/>
  <c r="AN93" i="105"/>
  <c r="BA92" i="105"/>
  <c r="AW92" i="105"/>
  <c r="AU95" i="105" s="1"/>
  <c r="AP92" i="105"/>
  <c r="AN92" i="105"/>
  <c r="AO92" i="105" s="1"/>
  <c r="BA91" i="105"/>
  <c r="AW91" i="105"/>
  <c r="AU94" i="105" s="1"/>
  <c r="AP91" i="105"/>
  <c r="AN91" i="105"/>
  <c r="AO91" i="105" s="1"/>
  <c r="BC90" i="105"/>
  <c r="AU96" i="105" s="1"/>
  <c r="BA90" i="105"/>
  <c r="AY90" i="105"/>
  <c r="AU93" i="105" s="1"/>
  <c r="AW90" i="105"/>
  <c r="AP90" i="105"/>
  <c r="AN90" i="105"/>
  <c r="AO90" i="105" s="1"/>
  <c r="BA89" i="105"/>
  <c r="AW89" i="105"/>
  <c r="AS89" i="105"/>
  <c r="AQ92" i="105" s="1"/>
  <c r="BO88" i="105"/>
  <c r="BN88" i="105"/>
  <c r="BL88" i="105"/>
  <c r="BK88" i="105"/>
  <c r="BA88" i="105"/>
  <c r="AW88" i="105"/>
  <c r="AS88" i="105"/>
  <c r="AQ91" i="105" s="1"/>
  <c r="BC87" i="105"/>
  <c r="AQ96" i="105" s="1"/>
  <c r="BA87" i="105"/>
  <c r="AY87" i="105"/>
  <c r="AQ93" i="105" s="1"/>
  <c r="AW87" i="105"/>
  <c r="AU87" i="105"/>
  <c r="AQ90" i="105" s="1"/>
  <c r="AS87" i="105"/>
  <c r="AZ86" i="105"/>
  <c r="AV86" i="105"/>
  <c r="AR86" i="105"/>
  <c r="AN86" i="105"/>
  <c r="AZ85" i="105"/>
  <c r="AV85" i="105"/>
  <c r="AR85" i="105"/>
  <c r="AN85" i="105"/>
  <c r="N128" i="105"/>
  <c r="L128" i="105"/>
  <c r="M128" i="105" s="1"/>
  <c r="K128" i="105"/>
  <c r="J128" i="105"/>
  <c r="H128" i="105"/>
  <c r="I128" i="105" s="1"/>
  <c r="F128" i="105"/>
  <c r="D128" i="105"/>
  <c r="E128" i="105" s="1"/>
  <c r="N127" i="105"/>
  <c r="L127" i="105"/>
  <c r="M127" i="105" s="1"/>
  <c r="K127" i="105"/>
  <c r="J127" i="105"/>
  <c r="H127" i="105"/>
  <c r="I127" i="105" s="1"/>
  <c r="F127" i="105"/>
  <c r="D127" i="105"/>
  <c r="E127" i="105" s="1"/>
  <c r="N126" i="105"/>
  <c r="L126" i="105"/>
  <c r="M126" i="105" s="1"/>
  <c r="J126" i="105"/>
  <c r="H126" i="105"/>
  <c r="I126" i="105" s="1"/>
  <c r="F126" i="105"/>
  <c r="D126" i="105"/>
  <c r="Q125" i="105"/>
  <c r="O128" i="105" s="1"/>
  <c r="J125" i="105"/>
  <c r="H125" i="105"/>
  <c r="I125" i="105" s="1"/>
  <c r="G128" i="105" s="1"/>
  <c r="G125" i="105"/>
  <c r="F125" i="105"/>
  <c r="D125" i="105"/>
  <c r="E125" i="105" s="1"/>
  <c r="Q124" i="105"/>
  <c r="O127" i="105" s="1"/>
  <c r="J124" i="105"/>
  <c r="H124" i="105"/>
  <c r="I124" i="105" s="1"/>
  <c r="G127" i="105" s="1"/>
  <c r="G124" i="105"/>
  <c r="F124" i="105"/>
  <c r="D124" i="105"/>
  <c r="E124" i="105" s="1"/>
  <c r="S123" i="105"/>
  <c r="O126" i="105" s="1"/>
  <c r="Q123" i="105"/>
  <c r="J123" i="105"/>
  <c r="H123" i="105"/>
  <c r="I123" i="105" s="1"/>
  <c r="F123" i="105"/>
  <c r="D123" i="105"/>
  <c r="Q122" i="105"/>
  <c r="M122" i="105"/>
  <c r="K125" i="105" s="1"/>
  <c r="F122" i="105"/>
  <c r="D122" i="105"/>
  <c r="E122" i="105" s="1"/>
  <c r="Q121" i="105"/>
  <c r="M121" i="105"/>
  <c r="K124" i="105" s="1"/>
  <c r="F121" i="105"/>
  <c r="D121" i="105"/>
  <c r="E121" i="105" s="1"/>
  <c r="S120" i="105"/>
  <c r="K126" i="105" s="1"/>
  <c r="Q120" i="105"/>
  <c r="O120" i="105"/>
  <c r="K123" i="105" s="1"/>
  <c r="M120" i="105"/>
  <c r="F120" i="105"/>
  <c r="D120" i="105"/>
  <c r="E120" i="105" s="1"/>
  <c r="Q119" i="105"/>
  <c r="M119" i="105"/>
  <c r="I119" i="105"/>
  <c r="G122" i="105" s="1"/>
  <c r="AE118" i="105"/>
  <c r="AD118" i="105"/>
  <c r="AB118" i="105"/>
  <c r="AA118" i="105"/>
  <c r="Q118" i="105"/>
  <c r="M118" i="105"/>
  <c r="I118" i="105"/>
  <c r="G121" i="105" s="1"/>
  <c r="S117" i="105"/>
  <c r="G126" i="105" s="1"/>
  <c r="Q117" i="105"/>
  <c r="O117" i="105"/>
  <c r="G123" i="105" s="1"/>
  <c r="M117" i="105"/>
  <c r="K117" i="105"/>
  <c r="G120" i="105" s="1"/>
  <c r="I117" i="105"/>
  <c r="P116" i="105"/>
  <c r="L116" i="105"/>
  <c r="H116" i="105"/>
  <c r="D116" i="105"/>
  <c r="P115" i="105"/>
  <c r="L115" i="105"/>
  <c r="H115" i="105"/>
  <c r="D115" i="105"/>
  <c r="N113" i="105"/>
  <c r="L113" i="105"/>
  <c r="M113" i="105" s="1"/>
  <c r="K113" i="105"/>
  <c r="J113" i="105"/>
  <c r="H113" i="105"/>
  <c r="I113" i="105" s="1"/>
  <c r="F113" i="105"/>
  <c r="D113" i="105"/>
  <c r="E113" i="105" s="1"/>
  <c r="N112" i="105"/>
  <c r="L112" i="105"/>
  <c r="M112" i="105" s="1"/>
  <c r="K112" i="105"/>
  <c r="J112" i="105"/>
  <c r="H112" i="105"/>
  <c r="I112" i="105" s="1"/>
  <c r="F112" i="105"/>
  <c r="D112" i="105"/>
  <c r="E112" i="105" s="1"/>
  <c r="N111" i="105"/>
  <c r="L111" i="105"/>
  <c r="M111" i="105" s="1"/>
  <c r="J111" i="105"/>
  <c r="H111" i="105"/>
  <c r="I111" i="105" s="1"/>
  <c r="F111" i="105"/>
  <c r="D111" i="105"/>
  <c r="Q110" i="105"/>
  <c r="O113" i="105" s="1"/>
  <c r="J110" i="105"/>
  <c r="H110" i="105"/>
  <c r="I110" i="105" s="1"/>
  <c r="G113" i="105" s="1"/>
  <c r="G110" i="105"/>
  <c r="F110" i="105"/>
  <c r="D110" i="105"/>
  <c r="E110" i="105" s="1"/>
  <c r="Q109" i="105"/>
  <c r="O112" i="105" s="1"/>
  <c r="J109" i="105"/>
  <c r="H109" i="105"/>
  <c r="I109" i="105" s="1"/>
  <c r="G112" i="105" s="1"/>
  <c r="G109" i="105"/>
  <c r="F109" i="105"/>
  <c r="D109" i="105"/>
  <c r="E109" i="105" s="1"/>
  <c r="S108" i="105"/>
  <c r="O111" i="105" s="1"/>
  <c r="Q108" i="105"/>
  <c r="J108" i="105"/>
  <c r="H108" i="105"/>
  <c r="I108" i="105" s="1"/>
  <c r="F108" i="105"/>
  <c r="D108" i="105"/>
  <c r="Q107" i="105"/>
  <c r="M107" i="105"/>
  <c r="K110" i="105" s="1"/>
  <c r="F107" i="105"/>
  <c r="D107" i="105"/>
  <c r="E107" i="105" s="1"/>
  <c r="Q106" i="105"/>
  <c r="M106" i="105"/>
  <c r="K109" i="105" s="1"/>
  <c r="F106" i="105"/>
  <c r="D106" i="105"/>
  <c r="E106" i="105" s="1"/>
  <c r="S105" i="105"/>
  <c r="K111" i="105" s="1"/>
  <c r="Q105" i="105"/>
  <c r="O105" i="105"/>
  <c r="K108" i="105" s="1"/>
  <c r="M105" i="105"/>
  <c r="F105" i="105"/>
  <c r="D105" i="105"/>
  <c r="Q104" i="105"/>
  <c r="M104" i="105"/>
  <c r="I104" i="105"/>
  <c r="G107" i="105" s="1"/>
  <c r="AE103" i="105"/>
  <c r="AD103" i="105"/>
  <c r="AB103" i="105"/>
  <c r="AA103" i="105"/>
  <c r="Q103" i="105"/>
  <c r="M103" i="105"/>
  <c r="I103" i="105"/>
  <c r="G106" i="105" s="1"/>
  <c r="S102" i="105"/>
  <c r="G111" i="105" s="1"/>
  <c r="Q102" i="105"/>
  <c r="O102" i="105"/>
  <c r="G108" i="105" s="1"/>
  <c r="M102" i="105"/>
  <c r="K102" i="105"/>
  <c r="G105" i="105" s="1"/>
  <c r="I102" i="105"/>
  <c r="P101" i="105"/>
  <c r="L101" i="105"/>
  <c r="H101" i="105"/>
  <c r="D101" i="105"/>
  <c r="P100" i="105"/>
  <c r="L100" i="105"/>
  <c r="H100" i="105"/>
  <c r="D100" i="105"/>
  <c r="N98" i="105"/>
  <c r="L98" i="105"/>
  <c r="M98" i="105" s="1"/>
  <c r="K98" i="105"/>
  <c r="J98" i="105"/>
  <c r="H98" i="105"/>
  <c r="I98" i="105" s="1"/>
  <c r="F98" i="105"/>
  <c r="D98" i="105"/>
  <c r="E98" i="105" s="1"/>
  <c r="N97" i="105"/>
  <c r="L97" i="105"/>
  <c r="M97" i="105" s="1"/>
  <c r="K97" i="105"/>
  <c r="J97" i="105"/>
  <c r="H97" i="105"/>
  <c r="I97" i="105" s="1"/>
  <c r="F97" i="105"/>
  <c r="D97" i="105"/>
  <c r="E97" i="105" s="1"/>
  <c r="N96" i="105"/>
  <c r="L96" i="105"/>
  <c r="M96" i="105" s="1"/>
  <c r="J96" i="105"/>
  <c r="H96" i="105"/>
  <c r="I96" i="105" s="1"/>
  <c r="F96" i="105"/>
  <c r="D96" i="105"/>
  <c r="Q95" i="105"/>
  <c r="O98" i="105" s="1"/>
  <c r="J95" i="105"/>
  <c r="H95" i="105"/>
  <c r="I95" i="105" s="1"/>
  <c r="G98" i="105" s="1"/>
  <c r="G95" i="105"/>
  <c r="F95" i="105"/>
  <c r="D95" i="105"/>
  <c r="E95" i="105" s="1"/>
  <c r="Q94" i="105"/>
  <c r="O97" i="105" s="1"/>
  <c r="J94" i="105"/>
  <c r="H94" i="105"/>
  <c r="I94" i="105" s="1"/>
  <c r="G97" i="105" s="1"/>
  <c r="G94" i="105"/>
  <c r="F94" i="105"/>
  <c r="D94" i="105"/>
  <c r="E94" i="105" s="1"/>
  <c r="S93" i="105"/>
  <c r="O96" i="105" s="1"/>
  <c r="Q93" i="105"/>
  <c r="J93" i="105"/>
  <c r="H93" i="105"/>
  <c r="I93" i="105" s="1"/>
  <c r="F93" i="105"/>
  <c r="D93" i="105"/>
  <c r="Q92" i="105"/>
  <c r="M92" i="105"/>
  <c r="K95" i="105" s="1"/>
  <c r="F92" i="105"/>
  <c r="D92" i="105"/>
  <c r="E92" i="105" s="1"/>
  <c r="Q91" i="105"/>
  <c r="M91" i="105"/>
  <c r="K94" i="105" s="1"/>
  <c r="F91" i="105"/>
  <c r="D91" i="105"/>
  <c r="E91" i="105" s="1"/>
  <c r="S90" i="105"/>
  <c r="K96" i="105" s="1"/>
  <c r="Q90" i="105"/>
  <c r="O90" i="105"/>
  <c r="K93" i="105" s="1"/>
  <c r="M90" i="105"/>
  <c r="F90" i="105"/>
  <c r="D90" i="105"/>
  <c r="E90" i="105" s="1"/>
  <c r="Q89" i="105"/>
  <c r="M89" i="105"/>
  <c r="I89" i="105"/>
  <c r="G92" i="105" s="1"/>
  <c r="AE88" i="105"/>
  <c r="AD88" i="105"/>
  <c r="AB88" i="105"/>
  <c r="AA88" i="105"/>
  <c r="Q88" i="105"/>
  <c r="M88" i="105"/>
  <c r="I88" i="105"/>
  <c r="G91" i="105" s="1"/>
  <c r="S87" i="105"/>
  <c r="G96" i="105" s="1"/>
  <c r="Q87" i="105"/>
  <c r="O87" i="105"/>
  <c r="G93" i="105" s="1"/>
  <c r="M87" i="105"/>
  <c r="K87" i="105"/>
  <c r="G90" i="105" s="1"/>
  <c r="I87" i="105"/>
  <c r="P86" i="105"/>
  <c r="L86" i="105"/>
  <c r="H86" i="105"/>
  <c r="D86" i="105"/>
  <c r="P85" i="105"/>
  <c r="L85" i="105"/>
  <c r="H85" i="105"/>
  <c r="D85" i="105"/>
  <c r="AW40" i="105"/>
  <c r="AW41" i="105"/>
  <c r="AW42" i="105"/>
  <c r="AW43" i="105"/>
  <c r="AW44" i="105"/>
  <c r="AU47" i="105" s="1"/>
  <c r="AW45" i="105"/>
  <c r="AX51" i="105"/>
  <c r="AV51" i="105"/>
  <c r="AW51" i="105" s="1"/>
  <c r="AU51" i="105"/>
  <c r="AT51" i="105"/>
  <c r="AR51" i="105"/>
  <c r="AS51" i="105" s="1"/>
  <c r="AP51" i="105"/>
  <c r="AN51" i="105"/>
  <c r="AO51" i="105" s="1"/>
  <c r="AX50" i="105"/>
  <c r="AV50" i="105"/>
  <c r="AW50" i="105" s="1"/>
  <c r="AU50" i="105"/>
  <c r="AT50" i="105"/>
  <c r="AR50" i="105"/>
  <c r="AS50" i="105" s="1"/>
  <c r="AP50" i="105"/>
  <c r="AN50" i="105"/>
  <c r="AO50" i="105" s="1"/>
  <c r="AX49" i="105"/>
  <c r="AV49" i="105"/>
  <c r="AW49" i="105" s="1"/>
  <c r="AT49" i="105"/>
  <c r="AR49" i="105"/>
  <c r="AS49" i="105" s="1"/>
  <c r="AP49" i="105"/>
  <c r="AN49" i="105"/>
  <c r="BA48" i="105"/>
  <c r="AY51" i="105" s="1"/>
  <c r="AT48" i="105"/>
  <c r="AR48" i="105"/>
  <c r="AS48" i="105" s="1"/>
  <c r="AQ51" i="105" s="1"/>
  <c r="AQ48" i="105"/>
  <c r="AP48" i="105"/>
  <c r="AN48" i="105"/>
  <c r="AO48" i="105" s="1"/>
  <c r="BA47" i="105"/>
  <c r="AY50" i="105" s="1"/>
  <c r="AT47" i="105"/>
  <c r="AR47" i="105"/>
  <c r="AS47" i="105" s="1"/>
  <c r="AQ50" i="105" s="1"/>
  <c r="AQ47" i="105"/>
  <c r="AP47" i="105"/>
  <c r="AN47" i="105"/>
  <c r="AO47" i="105" s="1"/>
  <c r="BC46" i="105"/>
  <c r="AY49" i="105" s="1"/>
  <c r="BA46" i="105"/>
  <c r="AT46" i="105"/>
  <c r="AR46" i="105"/>
  <c r="AS46" i="105" s="1"/>
  <c r="AP46" i="105"/>
  <c r="AN46" i="105"/>
  <c r="BA45" i="105"/>
  <c r="AU48" i="105"/>
  <c r="AP45" i="105"/>
  <c r="AN45" i="105"/>
  <c r="AO45" i="105" s="1"/>
  <c r="BA44" i="105"/>
  <c r="AP44" i="105"/>
  <c r="AN44" i="105"/>
  <c r="AO44" i="105" s="1"/>
  <c r="BC43" i="105"/>
  <c r="AU49" i="105" s="1"/>
  <c r="BA43" i="105"/>
  <c r="AY43" i="105"/>
  <c r="AU46" i="105" s="1"/>
  <c r="AP43" i="105"/>
  <c r="AN43" i="105"/>
  <c r="BA42" i="105"/>
  <c r="AS42" i="105"/>
  <c r="AQ45" i="105" s="1"/>
  <c r="BO41" i="105"/>
  <c r="BN41" i="105"/>
  <c r="BL41" i="105"/>
  <c r="BK41" i="105"/>
  <c r="BA41" i="105"/>
  <c r="AS41" i="105"/>
  <c r="AQ44" i="105" s="1"/>
  <c r="BC40" i="105"/>
  <c r="AQ49" i="105" s="1"/>
  <c r="BA40" i="105"/>
  <c r="AY40" i="105"/>
  <c r="AQ46" i="105" s="1"/>
  <c r="AU40" i="105"/>
  <c r="AQ43" i="105" s="1"/>
  <c r="AS40" i="105"/>
  <c r="AZ39" i="105"/>
  <c r="AV39" i="105"/>
  <c r="AR39" i="105"/>
  <c r="AN39" i="105"/>
  <c r="AZ38" i="105"/>
  <c r="AV38" i="105"/>
  <c r="AR38" i="105"/>
  <c r="AN38" i="105"/>
  <c r="R54" i="105"/>
  <c r="P54" i="105"/>
  <c r="Q54" i="105" s="1"/>
  <c r="O54" i="105"/>
  <c r="N54" i="105"/>
  <c r="L54" i="105"/>
  <c r="M54" i="105" s="1"/>
  <c r="J54" i="105"/>
  <c r="H54" i="105"/>
  <c r="I54" i="105" s="1"/>
  <c r="G54" i="105"/>
  <c r="F54" i="105"/>
  <c r="D54" i="105"/>
  <c r="E54" i="105" s="1"/>
  <c r="R53" i="105"/>
  <c r="P53" i="105"/>
  <c r="Q53" i="105" s="1"/>
  <c r="O53" i="105"/>
  <c r="N53" i="105"/>
  <c r="L53" i="105"/>
  <c r="M53" i="105" s="1"/>
  <c r="J53" i="105"/>
  <c r="H53" i="105"/>
  <c r="I53" i="105" s="1"/>
  <c r="G53" i="105"/>
  <c r="F53" i="105"/>
  <c r="D53" i="105"/>
  <c r="E53" i="105" s="1"/>
  <c r="R52" i="105"/>
  <c r="P52" i="105"/>
  <c r="Q52" i="105" s="1"/>
  <c r="N52" i="105"/>
  <c r="L52" i="105"/>
  <c r="M52" i="105" s="1"/>
  <c r="J52" i="105"/>
  <c r="H52" i="105"/>
  <c r="I52" i="105" s="1"/>
  <c r="F52" i="105"/>
  <c r="D52" i="105"/>
  <c r="U51" i="105"/>
  <c r="S54" i="105" s="1"/>
  <c r="N51" i="105"/>
  <c r="L51" i="105"/>
  <c r="M51" i="105" s="1"/>
  <c r="K54" i="105" s="1"/>
  <c r="K51" i="105"/>
  <c r="J51" i="105"/>
  <c r="H51" i="105"/>
  <c r="I51" i="105" s="1"/>
  <c r="F51" i="105"/>
  <c r="D51" i="105"/>
  <c r="E51" i="105" s="1"/>
  <c r="U50" i="105"/>
  <c r="S53" i="105" s="1"/>
  <c r="N50" i="105"/>
  <c r="L50" i="105"/>
  <c r="M50" i="105" s="1"/>
  <c r="K53" i="105" s="1"/>
  <c r="K50" i="105"/>
  <c r="J50" i="105"/>
  <c r="H50" i="105"/>
  <c r="I50" i="105" s="1"/>
  <c r="F50" i="105"/>
  <c r="D50" i="105"/>
  <c r="E50" i="105" s="1"/>
  <c r="W49" i="105"/>
  <c r="S52" i="105" s="1"/>
  <c r="U49" i="105"/>
  <c r="N49" i="105"/>
  <c r="L49" i="105"/>
  <c r="M49" i="105" s="1"/>
  <c r="J49" i="105"/>
  <c r="H49" i="105"/>
  <c r="I49" i="105" s="1"/>
  <c r="F49" i="105"/>
  <c r="D49" i="105"/>
  <c r="U48" i="105"/>
  <c r="Q48" i="105"/>
  <c r="O51" i="105" s="1"/>
  <c r="J48" i="105"/>
  <c r="H48" i="105"/>
  <c r="I48" i="105" s="1"/>
  <c r="G51" i="105" s="1"/>
  <c r="G48" i="105"/>
  <c r="F48" i="105"/>
  <c r="D48" i="105"/>
  <c r="E48" i="105" s="1"/>
  <c r="U47" i="105"/>
  <c r="Q47" i="105"/>
  <c r="O50" i="105" s="1"/>
  <c r="J47" i="105"/>
  <c r="H47" i="105"/>
  <c r="I47" i="105" s="1"/>
  <c r="G50" i="105" s="1"/>
  <c r="G47" i="105"/>
  <c r="F47" i="105"/>
  <c r="D47" i="105"/>
  <c r="E47" i="105" s="1"/>
  <c r="W46" i="105"/>
  <c r="O52" i="105" s="1"/>
  <c r="U46" i="105"/>
  <c r="S46" i="105"/>
  <c r="O49" i="105" s="1"/>
  <c r="Q46" i="105"/>
  <c r="J46" i="105"/>
  <c r="H46" i="105"/>
  <c r="I46" i="105" s="1"/>
  <c r="F46" i="105"/>
  <c r="D46" i="105"/>
  <c r="E46" i="105" s="1"/>
  <c r="U45" i="105"/>
  <c r="Q45" i="105"/>
  <c r="M45" i="105"/>
  <c r="K48" i="105" s="1"/>
  <c r="F45" i="105"/>
  <c r="D45" i="105"/>
  <c r="E45" i="105" s="1"/>
  <c r="U44" i="105"/>
  <c r="Q44" i="105"/>
  <c r="M44" i="105"/>
  <c r="K47" i="105" s="1"/>
  <c r="F44" i="105"/>
  <c r="D44" i="105"/>
  <c r="E44" i="105" s="1"/>
  <c r="W43" i="105"/>
  <c r="K52" i="105" s="1"/>
  <c r="U43" i="105"/>
  <c r="S43" i="105"/>
  <c r="K49" i="105" s="1"/>
  <c r="Q43" i="105"/>
  <c r="O43" i="105"/>
  <c r="K46" i="105" s="1"/>
  <c r="M43" i="105"/>
  <c r="F43" i="105"/>
  <c r="D43" i="105"/>
  <c r="E43" i="105" s="1"/>
  <c r="U42" i="105"/>
  <c r="Q42" i="105"/>
  <c r="M42" i="105"/>
  <c r="I42" i="105"/>
  <c r="G45" i="105" s="1"/>
  <c r="AI41" i="105"/>
  <c r="AH41" i="105"/>
  <c r="AF41" i="105"/>
  <c r="AE41" i="105"/>
  <c r="U41" i="105"/>
  <c r="Q41" i="105"/>
  <c r="M41" i="105"/>
  <c r="I41" i="105"/>
  <c r="G44" i="105" s="1"/>
  <c r="W40" i="105"/>
  <c r="G52" i="105" s="1"/>
  <c r="U40" i="105"/>
  <c r="S40" i="105"/>
  <c r="G49" i="105" s="1"/>
  <c r="Q40" i="105"/>
  <c r="O40" i="105"/>
  <c r="G46" i="105" s="1"/>
  <c r="M40" i="105"/>
  <c r="K40" i="105"/>
  <c r="G43" i="105" s="1"/>
  <c r="I40" i="105"/>
  <c r="T39" i="105"/>
  <c r="P39" i="105"/>
  <c r="L39" i="105"/>
  <c r="H39" i="105"/>
  <c r="D39" i="105"/>
  <c r="T38" i="105"/>
  <c r="P38" i="105"/>
  <c r="L38" i="105"/>
  <c r="H38" i="105"/>
  <c r="D38" i="105"/>
  <c r="BM324" i="105" l="1"/>
  <c r="BH325" i="105" s="1"/>
  <c r="AI44" i="105"/>
  <c r="AE91" i="105"/>
  <c r="BS336" i="105"/>
  <c r="BT324" i="105"/>
  <c r="AF232" i="105"/>
  <c r="BP262" i="105"/>
  <c r="AF167" i="105"/>
  <c r="AI327" i="105"/>
  <c r="BO91" i="105"/>
  <c r="BM103" i="105"/>
  <c r="BM152" i="105"/>
  <c r="AB170" i="105"/>
  <c r="AC292" i="105"/>
  <c r="BR327" i="105"/>
  <c r="AF247" i="105"/>
  <c r="AF262" i="105"/>
  <c r="Z197" i="105"/>
  <c r="V198" i="105" s="1"/>
  <c r="AF197" i="105"/>
  <c r="BO286" i="105"/>
  <c r="BI91" i="105"/>
  <c r="BD92" i="105" s="1"/>
  <c r="AD97" i="105"/>
  <c r="Y103" i="105"/>
  <c r="T104" i="105" s="1"/>
  <c r="AF103" i="105"/>
  <c r="AF118" i="105"/>
  <c r="BN112" i="105"/>
  <c r="Z152" i="105"/>
  <c r="V153" i="105" s="1"/>
  <c r="AF152" i="105"/>
  <c r="AE241" i="105"/>
  <c r="BM232" i="105"/>
  <c r="AB298" i="105"/>
  <c r="AJ324" i="105"/>
  <c r="BP333" i="105"/>
  <c r="BR336" i="105"/>
  <c r="AB94" i="105"/>
  <c r="AE112" i="105"/>
  <c r="AC118" i="105"/>
  <c r="BN97" i="105"/>
  <c r="BJ103" i="105"/>
  <c r="BF104" i="105" s="1"/>
  <c r="BL109" i="105"/>
  <c r="AD158" i="105"/>
  <c r="AF182" i="105"/>
  <c r="BM197" i="105"/>
  <c r="BO203" i="105"/>
  <c r="BO206" i="105"/>
  <c r="AC232" i="105"/>
  <c r="AA235" i="105"/>
  <c r="AE250" i="105"/>
  <c r="AA268" i="105"/>
  <c r="AC277" i="105"/>
  <c r="AG324" i="105"/>
  <c r="AH327" i="105"/>
  <c r="BP330" i="105"/>
  <c r="AO335" i="105"/>
  <c r="AA106" i="105"/>
  <c r="AE327" i="105"/>
  <c r="AC103" i="105"/>
  <c r="BO112" i="105"/>
  <c r="BP112" i="105" s="1"/>
  <c r="BM167" i="105"/>
  <c r="AE170" i="105"/>
  <c r="BM182" i="105"/>
  <c r="BL188" i="105"/>
  <c r="BM247" i="105"/>
  <c r="BL253" i="105"/>
  <c r="AE265" i="105"/>
  <c r="AD271" i="105"/>
  <c r="BJ262" i="105"/>
  <c r="BF263" i="105" s="1"/>
  <c r="BN271" i="105"/>
  <c r="BP277" i="105"/>
  <c r="BK280" i="105"/>
  <c r="AA283" i="105"/>
  <c r="AE330" i="105"/>
  <c r="BS327" i="105"/>
  <c r="BT327" i="105" s="1"/>
  <c r="BO50" i="105"/>
  <c r="BL94" i="105"/>
  <c r="AA200" i="105"/>
  <c r="Z247" i="105"/>
  <c r="V248" i="105" s="1"/>
  <c r="AA250" i="105"/>
  <c r="Z262" i="105"/>
  <c r="V263" i="105" s="1"/>
  <c r="BO280" i="105"/>
  <c r="AF333" i="105"/>
  <c r="AC41" i="105"/>
  <c r="X42" i="105" s="1"/>
  <c r="AH53" i="105"/>
  <c r="AH44" i="105"/>
  <c r="E52" i="105"/>
  <c r="BK44" i="105"/>
  <c r="AC88" i="105"/>
  <c r="Z103" i="105"/>
  <c r="V104" i="105" s="1"/>
  <c r="AE106" i="105"/>
  <c r="AA109" i="105"/>
  <c r="AB124" i="105"/>
  <c r="AD127" i="105"/>
  <c r="BM88" i="105"/>
  <c r="BO106" i="105"/>
  <c r="BK109" i="105"/>
  <c r="AB155" i="105"/>
  <c r="AE158" i="105"/>
  <c r="AI47" i="105"/>
  <c r="AE50" i="105"/>
  <c r="BO44" i="105"/>
  <c r="AA94" i="105"/>
  <c r="AB109" i="105"/>
  <c r="AD112" i="105"/>
  <c r="Z118" i="105"/>
  <c r="V119" i="105" s="1"/>
  <c r="AA121" i="105"/>
  <c r="AB121" i="105"/>
  <c r="AE127" i="105"/>
  <c r="BK94" i="105"/>
  <c r="AE161" i="105"/>
  <c r="BL158" i="105"/>
  <c r="BN161" i="105"/>
  <c r="AO160" i="105"/>
  <c r="BL173" i="105"/>
  <c r="BN176" i="105"/>
  <c r="Z167" i="105"/>
  <c r="V168" i="105" s="1"/>
  <c r="AA170" i="105"/>
  <c r="E169" i="105"/>
  <c r="AE185" i="105"/>
  <c r="AB106" i="105"/>
  <c r="Y121" i="105"/>
  <c r="T122" i="105" s="1"/>
  <c r="BP103" i="105"/>
  <c r="BK106" i="105"/>
  <c r="BL106" i="105"/>
  <c r="Y155" i="105"/>
  <c r="T156" i="105" s="1"/>
  <c r="AC152" i="105"/>
  <c r="AA155" i="105"/>
  <c r="BO161" i="105"/>
  <c r="AD41" i="105"/>
  <c r="Z42" i="105" s="1"/>
  <c r="BJ41" i="105"/>
  <c r="BF42" i="105" s="1"/>
  <c r="Z88" i="105"/>
  <c r="V89" i="105" s="1"/>
  <c r="AF88" i="105"/>
  <c r="AA91" i="105"/>
  <c r="AB91" i="105"/>
  <c r="AE97" i="105"/>
  <c r="E105" i="105"/>
  <c r="AE121" i="105"/>
  <c r="AA124" i="105"/>
  <c r="BJ88" i="105"/>
  <c r="BF89" i="105" s="1"/>
  <c r="BP88" i="105"/>
  <c r="BK91" i="105"/>
  <c r="BL91" i="105"/>
  <c r="BO97" i="105"/>
  <c r="AO105" i="105"/>
  <c r="AA188" i="105"/>
  <c r="AD161" i="105"/>
  <c r="BP152" i="105"/>
  <c r="BK155" i="105"/>
  <c r="BL155" i="105"/>
  <c r="BJ167" i="105"/>
  <c r="BF168" i="105" s="1"/>
  <c r="BP167" i="105"/>
  <c r="BK170" i="105"/>
  <c r="BL170" i="105"/>
  <c r="BO176" i="105"/>
  <c r="AC167" i="105"/>
  <c r="AB188" i="105"/>
  <c r="AD191" i="105"/>
  <c r="BP182" i="105"/>
  <c r="BK185" i="105"/>
  <c r="BL185" i="105"/>
  <c r="BO191" i="105"/>
  <c r="AC197" i="105"/>
  <c r="E199" i="105"/>
  <c r="AA203" i="105"/>
  <c r="AD206" i="105"/>
  <c r="BJ197" i="105"/>
  <c r="BF198" i="105" s="1"/>
  <c r="BP197" i="105"/>
  <c r="BK200" i="105"/>
  <c r="BL200" i="105"/>
  <c r="E234" i="105"/>
  <c r="BJ232" i="105"/>
  <c r="BF233" i="105" s="1"/>
  <c r="BO235" i="105"/>
  <c r="BK238" i="105"/>
  <c r="BN241" i="105"/>
  <c r="BP247" i="105"/>
  <c r="BK250" i="105"/>
  <c r="BL250" i="105"/>
  <c r="BO256" i="105"/>
  <c r="AC247" i="105"/>
  <c r="E249" i="105"/>
  <c r="AB268" i="105"/>
  <c r="AE271" i="105"/>
  <c r="BM262" i="105"/>
  <c r="BL265" i="105"/>
  <c r="BO268" i="105"/>
  <c r="BO271" i="105"/>
  <c r="BJ277" i="105"/>
  <c r="BF278" i="105" s="1"/>
  <c r="BM277" i="105"/>
  <c r="AO279" i="105"/>
  <c r="AB280" i="105"/>
  <c r="AB283" i="105"/>
  <c r="AD286" i="105"/>
  <c r="AF292" i="105"/>
  <c r="AA295" i="105"/>
  <c r="AB295" i="105"/>
  <c r="AE301" i="105"/>
  <c r="E329" i="105"/>
  <c r="AD330" i="105" s="1"/>
  <c r="Z331" i="105" s="1"/>
  <c r="BQ324" i="105"/>
  <c r="AO326" i="105"/>
  <c r="BM327" i="105" s="1"/>
  <c r="BH328" i="105" s="1"/>
  <c r="BS330" i="105"/>
  <c r="AA173" i="105"/>
  <c r="AD176" i="105"/>
  <c r="Z182" i="105"/>
  <c r="V183" i="105" s="1"/>
  <c r="AA185" i="105"/>
  <c r="AB185" i="105"/>
  <c r="AE191" i="105"/>
  <c r="BJ182" i="105"/>
  <c r="BF183" i="105" s="1"/>
  <c r="AB200" i="105"/>
  <c r="AB203" i="105"/>
  <c r="AE206" i="105"/>
  <c r="AB235" i="105"/>
  <c r="AE238" i="105"/>
  <c r="BL238" i="105"/>
  <c r="BO241" i="105"/>
  <c r="BJ247" i="105"/>
  <c r="BF248" i="105" s="1"/>
  <c r="AA253" i="105"/>
  <c r="AD256" i="105"/>
  <c r="Y262" i="105"/>
  <c r="T263" i="105" s="1"/>
  <c r="AA265" i="105"/>
  <c r="AB265" i="105"/>
  <c r="BO265" i="105"/>
  <c r="BK283" i="105"/>
  <c r="BN286" i="105"/>
  <c r="BP286" i="105" s="1"/>
  <c r="AE286" i="105"/>
  <c r="Z292" i="105"/>
  <c r="V293" i="105" s="1"/>
  <c r="AC324" i="105"/>
  <c r="X325" i="105" s="1"/>
  <c r="AF330" i="105"/>
  <c r="AH336" i="105"/>
  <c r="BJ152" i="105"/>
  <c r="BF153" i="105" s="1"/>
  <c r="BO155" i="105"/>
  <c r="BK158" i="105"/>
  <c r="BM158" i="105" s="1"/>
  <c r="BO170" i="105"/>
  <c r="BK173" i="105"/>
  <c r="AB173" i="105"/>
  <c r="AE176" i="105"/>
  <c r="AC182" i="105"/>
  <c r="E184" i="105"/>
  <c r="BO185" i="105"/>
  <c r="BK188" i="105"/>
  <c r="BM188" i="105" s="1"/>
  <c r="BN191" i="105"/>
  <c r="BO200" i="105"/>
  <c r="BL203" i="105"/>
  <c r="BN206" i="105"/>
  <c r="Z232" i="105"/>
  <c r="V233" i="105" s="1"/>
  <c r="AD241" i="105"/>
  <c r="BI232" i="105"/>
  <c r="BD233" i="105" s="1"/>
  <c r="BP232" i="105"/>
  <c r="BK235" i="105"/>
  <c r="BL235" i="105"/>
  <c r="BO250" i="105"/>
  <c r="BK253" i="105"/>
  <c r="BM253" i="105" s="1"/>
  <c r="BN256" i="105"/>
  <c r="AB253" i="105"/>
  <c r="AE256" i="105"/>
  <c r="AC262" i="105"/>
  <c r="E264" i="105"/>
  <c r="BL283" i="105"/>
  <c r="AO285" i="105"/>
  <c r="BJ286" i="105" s="1"/>
  <c r="BF287" i="105" s="1"/>
  <c r="Z277" i="105"/>
  <c r="V278" i="105" s="1"/>
  <c r="AF277" i="105"/>
  <c r="AA280" i="105"/>
  <c r="AE295" i="105"/>
  <c r="AA298" i="105"/>
  <c r="AD301" i="105"/>
  <c r="AE333" i="105"/>
  <c r="AI336" i="105"/>
  <c r="BO327" i="105"/>
  <c r="BO330" i="105"/>
  <c r="BO333" i="105"/>
  <c r="Y235" i="105"/>
  <c r="T236" i="105" s="1"/>
  <c r="AB250" i="105"/>
  <c r="BL280" i="105"/>
  <c r="Y280" i="105"/>
  <c r="T281" i="105" s="1"/>
  <c r="BN327" i="105"/>
  <c r="BJ328" i="105" s="1"/>
  <c r="BN336" i="105"/>
  <c r="BJ337" i="105" s="1"/>
  <c r="BM330" i="105"/>
  <c r="BH331" i="105" s="1"/>
  <c r="BP327" i="105"/>
  <c r="BR333" i="105"/>
  <c r="BO336" i="105"/>
  <c r="BN330" i="105"/>
  <c r="BJ331" i="105" s="1"/>
  <c r="BR330" i="105"/>
  <c r="BT330" i="105" s="1"/>
  <c r="AO332" i="105"/>
  <c r="BM333" i="105" s="1"/>
  <c r="BH334" i="105" s="1"/>
  <c r="BS333" i="105"/>
  <c r="BP336" i="105"/>
  <c r="BM336" i="105"/>
  <c r="BH337" i="105" s="1"/>
  <c r="BN324" i="105"/>
  <c r="BJ325" i="105" s="1"/>
  <c r="AC330" i="105"/>
  <c r="X331" i="105" s="1"/>
  <c r="AF327" i="105"/>
  <c r="AH333" i="105"/>
  <c r="AE336" i="105"/>
  <c r="E326" i="105"/>
  <c r="AD327" i="105" s="1"/>
  <c r="Z328" i="105" s="1"/>
  <c r="AH330" i="105"/>
  <c r="E332" i="105"/>
  <c r="AC333" i="105" s="1"/>
  <c r="X334" i="105" s="1"/>
  <c r="AI333" i="105"/>
  <c r="AF336" i="105"/>
  <c r="AI330" i="105"/>
  <c r="AD324" i="105"/>
  <c r="Z325" i="105" s="1"/>
  <c r="E335" i="105"/>
  <c r="AD336" i="105" s="1"/>
  <c r="Z337" i="105" s="1"/>
  <c r="Z301" i="105"/>
  <c r="V302" i="105" s="1"/>
  <c r="AD298" i="105"/>
  <c r="AA301" i="105"/>
  <c r="Y292" i="105"/>
  <c r="T293" i="105" s="1"/>
  <c r="G294" i="105"/>
  <c r="Y295" i="105" s="1"/>
  <c r="T296" i="105" s="1"/>
  <c r="AD295" i="105"/>
  <c r="E297" i="105"/>
  <c r="Y298" i="105" s="1"/>
  <c r="T299" i="105" s="1"/>
  <c r="AE298" i="105"/>
  <c r="AB301" i="105"/>
  <c r="Y301" i="105"/>
  <c r="T302" i="105" s="1"/>
  <c r="AD283" i="105"/>
  <c r="AA286" i="105"/>
  <c r="Y277" i="105"/>
  <c r="T278" i="105" s="1"/>
  <c r="Z280" i="105"/>
  <c r="V281" i="105" s="1"/>
  <c r="AD280" i="105"/>
  <c r="E282" i="105"/>
  <c r="Y283" i="105" s="1"/>
  <c r="T284" i="105" s="1"/>
  <c r="AE283" i="105"/>
  <c r="AB286" i="105"/>
  <c r="AE280" i="105"/>
  <c r="E285" i="105"/>
  <c r="Y286" i="105" s="1"/>
  <c r="T287" i="105" s="1"/>
  <c r="BN283" i="105"/>
  <c r="BK286" i="105"/>
  <c r="BI277" i="105"/>
  <c r="BD278" i="105" s="1"/>
  <c r="AQ279" i="105"/>
  <c r="BJ280" i="105" s="1"/>
  <c r="BF281" i="105" s="1"/>
  <c r="BN280" i="105"/>
  <c r="BP280" i="105" s="1"/>
  <c r="AO282" i="105"/>
  <c r="BI283" i="105" s="1"/>
  <c r="BD284" i="105" s="1"/>
  <c r="BO283" i="105"/>
  <c r="BL286" i="105"/>
  <c r="BN268" i="105"/>
  <c r="BP268" i="105" s="1"/>
  <c r="BK271" i="105"/>
  <c r="BI262" i="105"/>
  <c r="BD263" i="105" s="1"/>
  <c r="BN265" i="105"/>
  <c r="AO267" i="105"/>
  <c r="BJ268" i="105" s="1"/>
  <c r="BF269" i="105" s="1"/>
  <c r="BK268" i="105"/>
  <c r="BL271" i="105"/>
  <c r="BK265" i="105"/>
  <c r="BM265" i="105" s="1"/>
  <c r="BL268" i="105"/>
  <c r="AO264" i="105"/>
  <c r="BI265" i="105" s="1"/>
  <c r="BD266" i="105" s="1"/>
  <c r="AO270" i="105"/>
  <c r="BJ271" i="105" s="1"/>
  <c r="BF272" i="105" s="1"/>
  <c r="Y265" i="105"/>
  <c r="T266" i="105" s="1"/>
  <c r="AD268" i="105"/>
  <c r="AA271" i="105"/>
  <c r="Z265" i="105"/>
  <c r="V266" i="105" s="1"/>
  <c r="AD265" i="105"/>
  <c r="AF265" i="105" s="1"/>
  <c r="E267" i="105"/>
  <c r="Y268" i="105" s="1"/>
  <c r="T269" i="105" s="1"/>
  <c r="AE268" i="105"/>
  <c r="AB271" i="105"/>
  <c r="E270" i="105"/>
  <c r="Z271" i="105" s="1"/>
  <c r="V272" i="105" s="1"/>
  <c r="Y250" i="105"/>
  <c r="T251" i="105" s="1"/>
  <c r="AD253" i="105"/>
  <c r="AA256" i="105"/>
  <c r="Y247" i="105"/>
  <c r="T248" i="105" s="1"/>
  <c r="Z250" i="105"/>
  <c r="V251" i="105" s="1"/>
  <c r="AD250" i="105"/>
  <c r="E252" i="105"/>
  <c r="Y253" i="105" s="1"/>
  <c r="T254" i="105" s="1"/>
  <c r="AE253" i="105"/>
  <c r="AB256" i="105"/>
  <c r="E255" i="105"/>
  <c r="Y256" i="105" s="1"/>
  <c r="T257" i="105" s="1"/>
  <c r="BJ256" i="105"/>
  <c r="BF257" i="105" s="1"/>
  <c r="BN253" i="105"/>
  <c r="BK256" i="105"/>
  <c r="BI247" i="105"/>
  <c r="BD248" i="105" s="1"/>
  <c r="AQ249" i="105"/>
  <c r="BI250" i="105" s="1"/>
  <c r="BD251" i="105" s="1"/>
  <c r="BN250" i="105"/>
  <c r="AO252" i="105"/>
  <c r="BI253" i="105" s="1"/>
  <c r="BD254" i="105" s="1"/>
  <c r="BO253" i="105"/>
  <c r="BL256" i="105"/>
  <c r="BI256" i="105"/>
  <c r="BD257" i="105" s="1"/>
  <c r="BI235" i="105"/>
  <c r="BD236" i="105" s="1"/>
  <c r="BN238" i="105"/>
  <c r="BK241" i="105"/>
  <c r="BJ235" i="105"/>
  <c r="BF236" i="105" s="1"/>
  <c r="BN235" i="105"/>
  <c r="BP235" i="105" s="1"/>
  <c r="AO237" i="105"/>
  <c r="BI238" i="105" s="1"/>
  <c r="BD239" i="105" s="1"/>
  <c r="BO238" i="105"/>
  <c r="BL241" i="105"/>
  <c r="AO240" i="105"/>
  <c r="BI241" i="105" s="1"/>
  <c r="BD242" i="105" s="1"/>
  <c r="AA241" i="105"/>
  <c r="Y232" i="105"/>
  <c r="T233" i="105" s="1"/>
  <c r="Z235" i="105"/>
  <c r="V236" i="105" s="1"/>
  <c r="AD235" i="105"/>
  <c r="E237" i="105"/>
  <c r="Z238" i="105" s="1"/>
  <c r="V239" i="105" s="1"/>
  <c r="AA238" i="105"/>
  <c r="AB241" i="105"/>
  <c r="AE235" i="105"/>
  <c r="AB238" i="105"/>
  <c r="AD238" i="105"/>
  <c r="AF238" i="105" s="1"/>
  <c r="E240" i="105"/>
  <c r="Y241" i="105" s="1"/>
  <c r="T242" i="105" s="1"/>
  <c r="BI200" i="105"/>
  <c r="BD201" i="105" s="1"/>
  <c r="BN203" i="105"/>
  <c r="BP203" i="105" s="1"/>
  <c r="BK206" i="105"/>
  <c r="BI197" i="105"/>
  <c r="BD198" i="105" s="1"/>
  <c r="BJ200" i="105"/>
  <c r="BF201" i="105" s="1"/>
  <c r="BN200" i="105"/>
  <c r="AO202" i="105"/>
  <c r="BI203" i="105" s="1"/>
  <c r="BD204" i="105" s="1"/>
  <c r="BK203" i="105"/>
  <c r="BM203" i="105" s="1"/>
  <c r="BL206" i="105"/>
  <c r="AO205" i="105"/>
  <c r="BI206" i="105" s="1"/>
  <c r="BD207" i="105" s="1"/>
  <c r="Y200" i="105"/>
  <c r="T201" i="105" s="1"/>
  <c r="AC200" i="105"/>
  <c r="AD203" i="105"/>
  <c r="AA206" i="105"/>
  <c r="Y197" i="105"/>
  <c r="T198" i="105" s="1"/>
  <c r="Z200" i="105"/>
  <c r="V201" i="105" s="1"/>
  <c r="AD200" i="105"/>
  <c r="E202" i="105"/>
  <c r="Y203" i="105" s="1"/>
  <c r="T204" i="105" s="1"/>
  <c r="AE203" i="105"/>
  <c r="AB206" i="105"/>
  <c r="AE200" i="105"/>
  <c r="E205" i="105"/>
  <c r="Y206" i="105" s="1"/>
  <c r="T207" i="105" s="1"/>
  <c r="BJ191" i="105"/>
  <c r="BF192" i="105" s="1"/>
  <c r="BN188" i="105"/>
  <c r="BK191" i="105"/>
  <c r="BI182" i="105"/>
  <c r="BD183" i="105" s="1"/>
  <c r="AQ184" i="105"/>
  <c r="BJ185" i="105" s="1"/>
  <c r="BF186" i="105" s="1"/>
  <c r="BN185" i="105"/>
  <c r="AO187" i="105"/>
  <c r="BI188" i="105" s="1"/>
  <c r="BD189" i="105" s="1"/>
  <c r="BO188" i="105"/>
  <c r="BL191" i="105"/>
  <c r="BI191" i="105"/>
  <c r="BD192" i="105" s="1"/>
  <c r="Y185" i="105"/>
  <c r="T186" i="105" s="1"/>
  <c r="AD188" i="105"/>
  <c r="AA191" i="105"/>
  <c r="Y182" i="105"/>
  <c r="T183" i="105" s="1"/>
  <c r="Z185" i="105"/>
  <c r="V186" i="105" s="1"/>
  <c r="AD185" i="105"/>
  <c r="AF185" i="105" s="1"/>
  <c r="E187" i="105"/>
  <c r="Y188" i="105" s="1"/>
  <c r="T189" i="105" s="1"/>
  <c r="AE188" i="105"/>
  <c r="AB191" i="105"/>
  <c r="E190" i="105"/>
  <c r="Y191" i="105" s="1"/>
  <c r="T192" i="105" s="1"/>
  <c r="Y170" i="105"/>
  <c r="T171" i="105" s="1"/>
  <c r="AD173" i="105"/>
  <c r="AA176" i="105"/>
  <c r="Y167" i="105"/>
  <c r="T168" i="105" s="1"/>
  <c r="Z170" i="105"/>
  <c r="V171" i="105" s="1"/>
  <c r="AD170" i="105"/>
  <c r="AF170" i="105" s="1"/>
  <c r="E172" i="105"/>
  <c r="Y173" i="105" s="1"/>
  <c r="T174" i="105" s="1"/>
  <c r="AE173" i="105"/>
  <c r="AB176" i="105"/>
  <c r="E175" i="105"/>
  <c r="Y176" i="105" s="1"/>
  <c r="T177" i="105" s="1"/>
  <c r="BI170" i="105"/>
  <c r="BD171" i="105" s="1"/>
  <c r="BN173" i="105"/>
  <c r="BK176" i="105"/>
  <c r="BI167" i="105"/>
  <c r="BD168" i="105" s="1"/>
  <c r="BJ170" i="105"/>
  <c r="BF171" i="105" s="1"/>
  <c r="BN170" i="105"/>
  <c r="BP170" i="105" s="1"/>
  <c r="AO172" i="105"/>
  <c r="BI173" i="105" s="1"/>
  <c r="BD174" i="105" s="1"/>
  <c r="BO173" i="105"/>
  <c r="BL176" i="105"/>
  <c r="AO175" i="105"/>
  <c r="BI176" i="105" s="1"/>
  <c r="BD177" i="105" s="1"/>
  <c r="BJ161" i="105"/>
  <c r="BF162" i="105" s="1"/>
  <c r="BI155" i="105"/>
  <c r="BD156" i="105" s="1"/>
  <c r="BN158" i="105"/>
  <c r="BK161" i="105"/>
  <c r="BI152" i="105"/>
  <c r="BD153" i="105" s="1"/>
  <c r="BJ155" i="105"/>
  <c r="BF156" i="105" s="1"/>
  <c r="BN155" i="105"/>
  <c r="AO157" i="105"/>
  <c r="BI158" i="105" s="1"/>
  <c r="BD159" i="105" s="1"/>
  <c r="BO158" i="105"/>
  <c r="BL161" i="105"/>
  <c r="BI161" i="105"/>
  <c r="BD162" i="105" s="1"/>
  <c r="AC155" i="105"/>
  <c r="AA161" i="105"/>
  <c r="Y152" i="105"/>
  <c r="T153" i="105" s="1"/>
  <c r="Z155" i="105"/>
  <c r="V156" i="105" s="1"/>
  <c r="AD155" i="105"/>
  <c r="E157" i="105"/>
  <c r="Z158" i="105" s="1"/>
  <c r="V159" i="105" s="1"/>
  <c r="AA158" i="105"/>
  <c r="AB161" i="105"/>
  <c r="AE155" i="105"/>
  <c r="AB158" i="105"/>
  <c r="E160" i="105"/>
  <c r="Z161" i="105" s="1"/>
  <c r="V162" i="105" s="1"/>
  <c r="BI106" i="105"/>
  <c r="BD107" i="105" s="1"/>
  <c r="BM109" i="105"/>
  <c r="BN109" i="105"/>
  <c r="BK112" i="105"/>
  <c r="BI103" i="105"/>
  <c r="BD104" i="105" s="1"/>
  <c r="BJ106" i="105"/>
  <c r="BF107" i="105" s="1"/>
  <c r="BN106" i="105"/>
  <c r="BP106" i="105" s="1"/>
  <c r="AO108" i="105"/>
  <c r="BI109" i="105" s="1"/>
  <c r="BD110" i="105" s="1"/>
  <c r="BO109" i="105"/>
  <c r="BL112" i="105"/>
  <c r="AO111" i="105"/>
  <c r="BI112" i="105" s="1"/>
  <c r="BD113" i="105" s="1"/>
  <c r="BN94" i="105"/>
  <c r="BK97" i="105"/>
  <c r="BI88" i="105"/>
  <c r="BD89" i="105" s="1"/>
  <c r="BJ91" i="105"/>
  <c r="BF92" i="105" s="1"/>
  <c r="BN91" i="105"/>
  <c r="BP91" i="105" s="1"/>
  <c r="AO93" i="105"/>
  <c r="BI94" i="105" s="1"/>
  <c r="BD95" i="105" s="1"/>
  <c r="BO94" i="105"/>
  <c r="BL97" i="105"/>
  <c r="AO96" i="105"/>
  <c r="BI97" i="105" s="1"/>
  <c r="BD98" i="105" s="1"/>
  <c r="AD124" i="105"/>
  <c r="AA127" i="105"/>
  <c r="Y118" i="105"/>
  <c r="T119" i="105" s="1"/>
  <c r="Z121" i="105"/>
  <c r="V122" i="105" s="1"/>
  <c r="AD121" i="105"/>
  <c r="E123" i="105"/>
  <c r="Y124" i="105" s="1"/>
  <c r="T125" i="105" s="1"/>
  <c r="AE124" i="105"/>
  <c r="AB127" i="105"/>
  <c r="E126" i="105"/>
  <c r="Y127" i="105" s="1"/>
  <c r="T128" i="105" s="1"/>
  <c r="Y106" i="105"/>
  <c r="T107" i="105" s="1"/>
  <c r="AC109" i="105"/>
  <c r="AD109" i="105"/>
  <c r="AA112" i="105"/>
  <c r="Z106" i="105"/>
  <c r="V107" i="105" s="1"/>
  <c r="AD106" i="105"/>
  <c r="E108" i="105"/>
  <c r="Y109" i="105" s="1"/>
  <c r="T110" i="105" s="1"/>
  <c r="AE109" i="105"/>
  <c r="AB112" i="105"/>
  <c r="E111" i="105"/>
  <c r="Z112" i="105" s="1"/>
  <c r="V113" i="105" s="1"/>
  <c r="Y91" i="105"/>
  <c r="T92" i="105" s="1"/>
  <c r="AD94" i="105"/>
  <c r="AA97" i="105"/>
  <c r="Y88" i="105"/>
  <c r="T89" i="105" s="1"/>
  <c r="Z91" i="105"/>
  <c r="V92" i="105" s="1"/>
  <c r="AD91" i="105"/>
  <c r="AF91" i="105" s="1"/>
  <c r="E93" i="105"/>
  <c r="Y94" i="105" s="1"/>
  <c r="T95" i="105" s="1"/>
  <c r="AE94" i="105"/>
  <c r="AB97" i="105"/>
  <c r="E96" i="105"/>
  <c r="Y97" i="105" s="1"/>
  <c r="T98" i="105" s="1"/>
  <c r="BN50" i="105"/>
  <c r="BP50" i="105" s="1"/>
  <c r="BL47" i="105"/>
  <c r="BP41" i="105"/>
  <c r="BK47" i="105"/>
  <c r="AO43" i="105"/>
  <c r="BI44" i="105" s="1"/>
  <c r="BD45" i="105" s="1"/>
  <c r="BL44" i="105"/>
  <c r="BM44" i="105" s="1"/>
  <c r="BM41" i="105"/>
  <c r="BN47" i="105"/>
  <c r="BK50" i="105"/>
  <c r="BI41" i="105"/>
  <c r="BD42" i="105" s="1"/>
  <c r="BN44" i="105"/>
  <c r="BP44" i="105" s="1"/>
  <c r="AO46" i="105"/>
  <c r="BI47" i="105" s="1"/>
  <c r="BD48" i="105" s="1"/>
  <c r="BO47" i="105"/>
  <c r="BL50" i="105"/>
  <c r="AO49" i="105"/>
  <c r="BI50" i="105" s="1"/>
  <c r="BD51" i="105" s="1"/>
  <c r="AI53" i="105"/>
  <c r="AG41" i="105"/>
  <c r="AF50" i="105"/>
  <c r="AE47" i="105"/>
  <c r="AD47" i="105"/>
  <c r="Z48" i="105" s="1"/>
  <c r="AF47" i="105"/>
  <c r="AJ41" i="105"/>
  <c r="AJ44" i="105"/>
  <c r="AE44" i="105"/>
  <c r="AD44" i="105"/>
  <c r="Z45" i="105" s="1"/>
  <c r="AD53" i="105"/>
  <c r="Z54" i="105" s="1"/>
  <c r="AF44" i="105"/>
  <c r="AC47" i="105"/>
  <c r="X48" i="105" s="1"/>
  <c r="AH50" i="105"/>
  <c r="AE53" i="105"/>
  <c r="AC44" i="105"/>
  <c r="X45" i="105" s="1"/>
  <c r="AH47" i="105"/>
  <c r="AJ47" i="105" s="1"/>
  <c r="E49" i="105"/>
  <c r="AC50" i="105" s="1"/>
  <c r="X51" i="105" s="1"/>
  <c r="AI50" i="105"/>
  <c r="AF53" i="105"/>
  <c r="AC53" i="105"/>
  <c r="X54" i="105" s="1"/>
  <c r="AC327" i="105" l="1"/>
  <c r="X328" i="105" s="1"/>
  <c r="AG327" i="105"/>
  <c r="AF191" i="105"/>
  <c r="AF271" i="105"/>
  <c r="BP256" i="105"/>
  <c r="AG330" i="105"/>
  <c r="AG50" i="105"/>
  <c r="AG333" i="105"/>
  <c r="BP200" i="105"/>
  <c r="AC94" i="105"/>
  <c r="AC188" i="105"/>
  <c r="BT336" i="105"/>
  <c r="BQ333" i="105"/>
  <c r="BQ327" i="105"/>
  <c r="AF106" i="105"/>
  <c r="BM173" i="105"/>
  <c r="AC283" i="105"/>
  <c r="AC298" i="105"/>
  <c r="AF301" i="105"/>
  <c r="AC280" i="105"/>
  <c r="AC265" i="105"/>
  <c r="AF241" i="105"/>
  <c r="AC235" i="105"/>
  <c r="AJ53" i="105"/>
  <c r="AJ327" i="105"/>
  <c r="BP191" i="105"/>
  <c r="AC106" i="105"/>
  <c r="BP185" i="105"/>
  <c r="BP206" i="105"/>
  <c r="BP155" i="105"/>
  <c r="AC170" i="105"/>
  <c r="AF158" i="105"/>
  <c r="BP265" i="105"/>
  <c r="BM280" i="105"/>
  <c r="BP271" i="105"/>
  <c r="BM238" i="105"/>
  <c r="AC268" i="105"/>
  <c r="AF250" i="105"/>
  <c r="AC250" i="105"/>
  <c r="AF127" i="105"/>
  <c r="AC124" i="105"/>
  <c r="AF121" i="105"/>
  <c r="AF112" i="105"/>
  <c r="BP97" i="105"/>
  <c r="AF97" i="105"/>
  <c r="BQ330" i="105"/>
  <c r="BP250" i="105"/>
  <c r="AF161" i="105"/>
  <c r="Z256" i="105"/>
  <c r="V257" i="105" s="1"/>
  <c r="BI286" i="105"/>
  <c r="BD287" i="105" s="1"/>
  <c r="BM161" i="105"/>
  <c r="BJ176" i="105"/>
  <c r="BF177" i="105" s="1"/>
  <c r="Z176" i="105"/>
  <c r="V177" i="105" s="1"/>
  <c r="BJ206" i="105"/>
  <c r="BF207" i="105" s="1"/>
  <c r="BM47" i="105"/>
  <c r="AD333" i="105"/>
  <c r="Z334" i="105" s="1"/>
  <c r="Z283" i="105"/>
  <c r="V284" i="105" s="1"/>
  <c r="AC301" i="105"/>
  <c r="BJ44" i="105"/>
  <c r="BF45" i="105" s="1"/>
  <c r="Z241" i="105"/>
  <c r="V242" i="105" s="1"/>
  <c r="BJ241" i="105"/>
  <c r="BF242" i="105" s="1"/>
  <c r="BI271" i="105"/>
  <c r="BD272" i="105" s="1"/>
  <c r="BM268" i="105"/>
  <c r="AF295" i="105"/>
  <c r="BM94" i="105"/>
  <c r="Z191" i="105"/>
  <c r="V192" i="105" s="1"/>
  <c r="BI268" i="105"/>
  <c r="BD269" i="105" s="1"/>
  <c r="AG47" i="105"/>
  <c r="Z173" i="105"/>
  <c r="V174" i="105" s="1"/>
  <c r="Z203" i="105"/>
  <c r="V204" i="105" s="1"/>
  <c r="BJ238" i="105"/>
  <c r="BF239" i="105" s="1"/>
  <c r="BJ253" i="105"/>
  <c r="BF254" i="105" s="1"/>
  <c r="Z253" i="105"/>
  <c r="V254" i="105" s="1"/>
  <c r="Z286" i="105"/>
  <c r="V287" i="105" s="1"/>
  <c r="BM91" i="105"/>
  <c r="AC91" i="105"/>
  <c r="Z127" i="105"/>
  <c r="V128" i="105" s="1"/>
  <c r="BJ97" i="105"/>
  <c r="BF98" i="105" s="1"/>
  <c r="Z206" i="105"/>
  <c r="V207" i="105" s="1"/>
  <c r="AC241" i="105"/>
  <c r="BM286" i="105"/>
  <c r="BJ47" i="105"/>
  <c r="BF48" i="105" s="1"/>
  <c r="AC295" i="105"/>
  <c r="BI185" i="105"/>
  <c r="BD186" i="105" s="1"/>
  <c r="BM185" i="105"/>
  <c r="BM106" i="105"/>
  <c r="AC121" i="105"/>
  <c r="Y112" i="105"/>
  <c r="T113" i="105" s="1"/>
  <c r="Z109" i="105"/>
  <c r="V110" i="105" s="1"/>
  <c r="Y161" i="105"/>
  <c r="T162" i="105" s="1"/>
  <c r="Y238" i="105"/>
  <c r="T239" i="105" s="1"/>
  <c r="BN333" i="105"/>
  <c r="BJ334" i="105" s="1"/>
  <c r="BM283" i="105"/>
  <c r="AF176" i="105"/>
  <c r="BP241" i="105"/>
  <c r="BJ94" i="105"/>
  <c r="BF95" i="105" s="1"/>
  <c r="BP158" i="105"/>
  <c r="BM191" i="105"/>
  <c r="BJ203" i="105"/>
  <c r="BF204" i="105" s="1"/>
  <c r="BM256" i="105"/>
  <c r="BI280" i="105"/>
  <c r="BD281" i="105" s="1"/>
  <c r="Z298" i="105"/>
  <c r="V299" i="105" s="1"/>
  <c r="BM235" i="105"/>
  <c r="AJ336" i="105"/>
  <c r="AF256" i="105"/>
  <c r="AC173" i="105"/>
  <c r="AF206" i="105"/>
  <c r="BP161" i="105"/>
  <c r="BJ50" i="105"/>
  <c r="BF51" i="105" s="1"/>
  <c r="Z97" i="105"/>
  <c r="V98" i="105" s="1"/>
  <c r="BJ112" i="105"/>
  <c r="BF113" i="105" s="1"/>
  <c r="Y158" i="105"/>
  <c r="T159" i="105" s="1"/>
  <c r="Y271" i="105"/>
  <c r="T272" i="105" s="1"/>
  <c r="Z268" i="105"/>
  <c r="V269" i="105" s="1"/>
  <c r="AF283" i="105"/>
  <c r="AJ330" i="105"/>
  <c r="AG336" i="105"/>
  <c r="BQ336" i="105"/>
  <c r="AC253" i="105"/>
  <c r="AC185" i="105"/>
  <c r="AF286" i="105"/>
  <c r="BM250" i="105"/>
  <c r="BM200" i="105"/>
  <c r="AC203" i="105"/>
  <c r="BM170" i="105"/>
  <c r="BM155" i="105"/>
  <c r="BP176" i="105"/>
  <c r="BT333" i="105"/>
  <c r="AC336" i="105"/>
  <c r="X337" i="105" s="1"/>
  <c r="AJ333" i="105"/>
  <c r="Z295" i="105"/>
  <c r="V296" i="105" s="1"/>
  <c r="AF298" i="105"/>
  <c r="AC286" i="105"/>
  <c r="AF280" i="105"/>
  <c r="BP283" i="105"/>
  <c r="BJ283" i="105"/>
  <c r="BF284" i="105" s="1"/>
  <c r="BM271" i="105"/>
  <c r="BJ265" i="105"/>
  <c r="BF266" i="105" s="1"/>
  <c r="AF268" i="105"/>
  <c r="AC271" i="105"/>
  <c r="AC256" i="105"/>
  <c r="AF253" i="105"/>
  <c r="BJ250" i="105"/>
  <c r="BF251" i="105" s="1"/>
  <c r="BP253" i="105"/>
  <c r="BP238" i="105"/>
  <c r="BM241" i="105"/>
  <c r="AF235" i="105"/>
  <c r="AC238" i="105"/>
  <c r="BM206" i="105"/>
  <c r="AC206" i="105"/>
  <c r="AF200" i="105"/>
  <c r="AF203" i="105"/>
  <c r="BP188" i="105"/>
  <c r="BJ188" i="105"/>
  <c r="BF189" i="105" s="1"/>
  <c r="Z188" i="105"/>
  <c r="V189" i="105" s="1"/>
  <c r="AC191" i="105"/>
  <c r="AF188" i="105"/>
  <c r="AC176" i="105"/>
  <c r="AF173" i="105"/>
  <c r="BP173" i="105"/>
  <c r="BJ173" i="105"/>
  <c r="BF174" i="105" s="1"/>
  <c r="BM176" i="105"/>
  <c r="BJ158" i="105"/>
  <c r="BF159" i="105" s="1"/>
  <c r="AC161" i="105"/>
  <c r="AF155" i="105"/>
  <c r="AC158" i="105"/>
  <c r="BP109" i="105"/>
  <c r="BJ109" i="105"/>
  <c r="BF110" i="105" s="1"/>
  <c r="BM112" i="105"/>
  <c r="BM97" i="105"/>
  <c r="BP94" i="105"/>
  <c r="AC127" i="105"/>
  <c r="AF124" i="105"/>
  <c r="Z124" i="105"/>
  <c r="V125" i="105" s="1"/>
  <c r="AF109" i="105"/>
  <c r="AC112" i="105"/>
  <c r="AF94" i="105"/>
  <c r="Z94" i="105"/>
  <c r="V95" i="105" s="1"/>
  <c r="AC97" i="105"/>
  <c r="BP47" i="105"/>
  <c r="BM50" i="105"/>
  <c r="AJ50" i="105"/>
  <c r="AG44" i="105"/>
  <c r="AD50" i="105"/>
  <c r="Z51" i="105" s="1"/>
  <c r="AG53" i="105"/>
</calcChain>
</file>

<file path=xl/sharedStrings.xml><?xml version="1.0" encoding="utf-8"?>
<sst xmlns="http://schemas.openxmlformats.org/spreadsheetml/2006/main" count="1445" uniqueCount="449">
  <si>
    <t>たまてん</t>
  </si>
  <si>
    <t>敗</t>
    <rPh sb="0" eb="1">
      <t>ハイ</t>
    </rPh>
    <phoneticPr fontId="8"/>
  </si>
  <si>
    <t>勝</t>
    <rPh sb="0" eb="1">
      <t>カ</t>
    </rPh>
    <phoneticPr fontId="8"/>
  </si>
  <si>
    <t>(勝敗)</t>
  </si>
  <si>
    <t>順位</t>
  </si>
  <si>
    <t>４部準優勝</t>
    <rPh sb="1" eb="2">
      <t>ブ</t>
    </rPh>
    <rPh sb="2" eb="5">
      <t>ジュンユウショウ</t>
    </rPh>
    <phoneticPr fontId="4"/>
  </si>
  <si>
    <t>４部</t>
    <rPh sb="1" eb="2">
      <t>ブ</t>
    </rPh>
    <phoneticPr fontId="4"/>
  </si>
  <si>
    <t>３部優勝</t>
    <rPh sb="1" eb="2">
      <t>ブ</t>
    </rPh>
    <rPh sb="2" eb="4">
      <t>ユウショウ</t>
    </rPh>
    <phoneticPr fontId="4"/>
  </si>
  <si>
    <t>（各ブロック２位あがり）</t>
    <phoneticPr fontId="8"/>
  </si>
  <si>
    <t>３部</t>
    <rPh sb="1" eb="2">
      <t>ブ</t>
    </rPh>
    <phoneticPr fontId="4"/>
  </si>
  <si>
    <t>２部優勝</t>
    <rPh sb="1" eb="2">
      <t>ブ</t>
    </rPh>
    <rPh sb="2" eb="4">
      <t>ユウショウ</t>
    </rPh>
    <phoneticPr fontId="4"/>
  </si>
  <si>
    <t>２部</t>
    <rPh sb="1" eb="2">
      <t>ブ</t>
    </rPh>
    <phoneticPr fontId="4"/>
  </si>
  <si>
    <t>１部準優勝</t>
    <rPh sb="1" eb="2">
      <t>ブ</t>
    </rPh>
    <rPh sb="2" eb="5">
      <t>ジュンユウショウ</t>
    </rPh>
    <phoneticPr fontId="4"/>
  </si>
  <si>
    <t>１部優勝</t>
    <rPh sb="1" eb="2">
      <t>ブ</t>
    </rPh>
    <rPh sb="2" eb="4">
      <t>ユウショウ</t>
    </rPh>
    <phoneticPr fontId="4"/>
  </si>
  <si>
    <t>１部</t>
    <rPh sb="1" eb="2">
      <t>ブ</t>
    </rPh>
    <phoneticPr fontId="4"/>
  </si>
  <si>
    <t>差</t>
    <rPh sb="0" eb="1">
      <t>サ</t>
    </rPh>
    <phoneticPr fontId="8"/>
  </si>
  <si>
    <t>失</t>
    <rPh sb="0" eb="1">
      <t>シツ</t>
    </rPh>
    <phoneticPr fontId="8"/>
  </si>
  <si>
    <t>勝</t>
    <rPh sb="0" eb="1">
      <t>カチ</t>
    </rPh>
    <phoneticPr fontId="8"/>
  </si>
  <si>
    <t>得失点</t>
    <rPh sb="0" eb="2">
      <t>トクシツ</t>
    </rPh>
    <rPh sb="2" eb="3">
      <t>テン</t>
    </rPh>
    <phoneticPr fontId="8"/>
  </si>
  <si>
    <t>得失ｾｯﾄ</t>
    <rPh sb="0" eb="2">
      <t>トクシツ</t>
    </rPh>
    <phoneticPr fontId="8"/>
  </si>
  <si>
    <t>勝敗</t>
    <rPh sb="0" eb="2">
      <t>ショウハイ</t>
    </rPh>
    <phoneticPr fontId="8"/>
  </si>
  <si>
    <t>得</t>
    <phoneticPr fontId="8"/>
  </si>
  <si>
    <t>スマッシュ</t>
  </si>
  <si>
    <t>４部優勝</t>
    <rPh sb="1" eb="2">
      <t>ブ</t>
    </rPh>
    <rPh sb="2" eb="4">
      <t>ユウショウ</t>
    </rPh>
    <phoneticPr fontId="4"/>
  </si>
  <si>
    <t>Ａ１</t>
    <phoneticPr fontId="4"/>
  </si>
  <si>
    <t>Ｂ１</t>
    <phoneticPr fontId="4"/>
  </si>
  <si>
    <t>３部準優勝</t>
    <rPh sb="1" eb="2">
      <t>ブ</t>
    </rPh>
    <rPh sb="2" eb="3">
      <t>ジュン</t>
    </rPh>
    <rPh sb="3" eb="5">
      <t>ユウショウ</t>
    </rPh>
    <phoneticPr fontId="4"/>
  </si>
  <si>
    <t>TEAM BLOWIN</t>
  </si>
  <si>
    <t>アッドクラブ</t>
  </si>
  <si>
    <t>まんのうクラブ</t>
  </si>
  <si>
    <t>さくら</t>
  </si>
  <si>
    <t>オアシス</t>
  </si>
  <si>
    <t>加地龍太</t>
    <rPh sb="0" eb="4">
      <t>カジリュウタ</t>
    </rPh>
    <phoneticPr fontId="22"/>
  </si>
  <si>
    <t>加地まどか</t>
    <rPh sb="0" eb="2">
      <t>カジ</t>
    </rPh>
    <phoneticPr fontId="22"/>
  </si>
  <si>
    <t>中萩クラブ</t>
    <rPh sb="0" eb="2">
      <t>ナカハギ</t>
    </rPh>
    <phoneticPr fontId="22"/>
  </si>
  <si>
    <t>伊達みはる</t>
    <rPh sb="0" eb="2">
      <t>ダテ</t>
    </rPh>
    <phoneticPr fontId="22"/>
  </si>
  <si>
    <t>Tail eyes</t>
  </si>
  <si>
    <t>club leaf</t>
  </si>
  <si>
    <t>いのもん</t>
  </si>
  <si>
    <t>１部　Ｂ</t>
    <phoneticPr fontId="8"/>
  </si>
  <si>
    <t>Ａ１</t>
    <phoneticPr fontId="4"/>
  </si>
  <si>
    <t>Ａ２</t>
    <phoneticPr fontId="4"/>
  </si>
  <si>
    <t>Ｂ１</t>
    <phoneticPr fontId="4"/>
  </si>
  <si>
    <t>Ｂ２</t>
    <phoneticPr fontId="4"/>
  </si>
  <si>
    <t>LIVELY</t>
  </si>
  <si>
    <t>西条</t>
    <rPh sb="0" eb="2">
      <t>サイジョウ</t>
    </rPh>
    <phoneticPr fontId="4"/>
  </si>
  <si>
    <t>ドンキホーテ</t>
  </si>
  <si>
    <t>くにたB.C</t>
  </si>
  <si>
    <t>ランバー</t>
  </si>
  <si>
    <t>B.C fight</t>
  </si>
  <si>
    <t>ひうちクラブ</t>
  </si>
  <si>
    <t>も☆rich</t>
  </si>
  <si>
    <t>初心者</t>
    <rPh sb="0" eb="3">
      <t>ショシンシャ</t>
    </rPh>
    <phoneticPr fontId="4"/>
  </si>
  <si>
    <t>初心者優勝</t>
    <rPh sb="0" eb="3">
      <t>ショシンシャ</t>
    </rPh>
    <rPh sb="3" eb="5">
      <t>ユウショウ</t>
    </rPh>
    <phoneticPr fontId="4"/>
  </si>
  <si>
    <t>初心者準優勝</t>
    <rPh sb="0" eb="3">
      <t>ショシンシャ</t>
    </rPh>
    <rPh sb="3" eb="6">
      <t>ジュンユウショウ</t>
    </rPh>
    <phoneticPr fontId="4"/>
  </si>
  <si>
    <t>初心者　Ａ</t>
    <rPh sb="0" eb="3">
      <t>ショシンシャ</t>
    </rPh>
    <phoneticPr fontId="8"/>
  </si>
  <si>
    <t>初心者　Ｂ</t>
    <rPh sb="0" eb="3">
      <t>ショシンシャ</t>
    </rPh>
    <phoneticPr fontId="8"/>
  </si>
  <si>
    <t>１部　Ａ</t>
    <phoneticPr fontId="8"/>
  </si>
  <si>
    <t>２部　Ａ</t>
    <phoneticPr fontId="8"/>
  </si>
  <si>
    <t>２部　Ｂ</t>
    <phoneticPr fontId="8"/>
  </si>
  <si>
    <t>２部　Ｃ</t>
    <phoneticPr fontId="8"/>
  </si>
  <si>
    <t>２部　Ｄ</t>
    <phoneticPr fontId="8"/>
  </si>
  <si>
    <t>３部　Ｂ</t>
    <phoneticPr fontId="8"/>
  </si>
  <si>
    <t>３部　Ｃ</t>
    <phoneticPr fontId="8"/>
  </si>
  <si>
    <t>３部　Ｄ</t>
    <phoneticPr fontId="8"/>
  </si>
  <si>
    <t>３部　Ｅ</t>
    <phoneticPr fontId="8"/>
  </si>
  <si>
    <t>４部　Ａ</t>
    <phoneticPr fontId="8"/>
  </si>
  <si>
    <t>４部　Ｂ</t>
    <phoneticPr fontId="8"/>
  </si>
  <si>
    <t>４部　Ｃ</t>
    <phoneticPr fontId="8"/>
  </si>
  <si>
    <t>３部　Ａ</t>
    <phoneticPr fontId="8"/>
  </si>
  <si>
    <t>４部　Ｆ</t>
    <phoneticPr fontId="4"/>
  </si>
  <si>
    <t>４部　Ｇ</t>
    <phoneticPr fontId="8"/>
  </si>
  <si>
    <t>４部　Ｉ</t>
    <phoneticPr fontId="8"/>
  </si>
  <si>
    <t>福田理恵</t>
    <rPh sb="0" eb="4">
      <t>フクダリエ</t>
    </rPh>
    <phoneticPr fontId="22"/>
  </si>
  <si>
    <t>川之江クラブ</t>
    <rPh sb="0" eb="3">
      <t>カワノエ</t>
    </rPh>
    <phoneticPr fontId="22"/>
  </si>
  <si>
    <t>立川真也</t>
    <rPh sb="0" eb="4">
      <t>タツカワシンヤ</t>
    </rPh>
    <phoneticPr fontId="22"/>
  </si>
  <si>
    <t>谷野宮由美</t>
    <rPh sb="0" eb="1">
      <t>タニ</t>
    </rPh>
    <rPh sb="1" eb="3">
      <t>ノミヤ</t>
    </rPh>
    <rPh sb="3" eb="5">
      <t>ユミ</t>
    </rPh>
    <phoneticPr fontId="22"/>
  </si>
  <si>
    <t>石崎　健</t>
    <rPh sb="0" eb="2">
      <t>イシザキ</t>
    </rPh>
    <rPh sb="3" eb="4">
      <t>ケン</t>
    </rPh>
    <phoneticPr fontId="22"/>
  </si>
  <si>
    <t>松原悠理子</t>
    <rPh sb="0" eb="2">
      <t>マツバラ</t>
    </rPh>
    <rPh sb="2" eb="3">
      <t>ユウ</t>
    </rPh>
    <rPh sb="3" eb="5">
      <t>リコ</t>
    </rPh>
    <phoneticPr fontId="22"/>
  </si>
  <si>
    <t>塩出茂明</t>
    <rPh sb="0" eb="2">
      <t>シオデ</t>
    </rPh>
    <rPh sb="2" eb="4">
      <t>シゲアキ</t>
    </rPh>
    <phoneticPr fontId="22"/>
  </si>
  <si>
    <t>石川　紫</t>
    <rPh sb="0" eb="2">
      <t>イシカワ</t>
    </rPh>
    <rPh sb="3" eb="4">
      <t>ユカリ</t>
    </rPh>
    <phoneticPr fontId="22"/>
  </si>
  <si>
    <t>西農</t>
    <rPh sb="0" eb="1">
      <t>ニシ</t>
    </rPh>
    <rPh sb="1" eb="2">
      <t>ノウ</t>
    </rPh>
    <phoneticPr fontId="22"/>
  </si>
  <si>
    <t>内田大登</t>
    <rPh sb="0" eb="2">
      <t>ウチダ</t>
    </rPh>
    <rPh sb="2" eb="4">
      <t>ヒロト</t>
    </rPh>
    <phoneticPr fontId="22"/>
  </si>
  <si>
    <t>薦田あかね</t>
    <rPh sb="0" eb="2">
      <t>コモダ</t>
    </rPh>
    <phoneticPr fontId="22"/>
  </si>
  <si>
    <t>田辺晃士</t>
    <rPh sb="0" eb="2">
      <t>タナベ</t>
    </rPh>
    <rPh sb="2" eb="3">
      <t>アキラ</t>
    </rPh>
    <rPh sb="3" eb="4">
      <t>シ</t>
    </rPh>
    <phoneticPr fontId="22"/>
  </si>
  <si>
    <t>酒商ながはら</t>
    <rPh sb="0" eb="2">
      <t>サケショウ</t>
    </rPh>
    <phoneticPr fontId="22"/>
  </si>
  <si>
    <t>長原芽美</t>
    <rPh sb="0" eb="4">
      <t>ナガハラメグミ</t>
    </rPh>
    <phoneticPr fontId="22"/>
  </si>
  <si>
    <t>赤石クラブ</t>
    <rPh sb="0" eb="2">
      <t>アカイシ</t>
    </rPh>
    <phoneticPr fontId="22"/>
  </si>
  <si>
    <t>松山市民クラブ</t>
    <rPh sb="0" eb="4">
      <t>マツヤマシミン</t>
    </rPh>
    <phoneticPr fontId="22"/>
  </si>
  <si>
    <t>羽鳥めぐみ</t>
    <rPh sb="0" eb="2">
      <t>ハトリ</t>
    </rPh>
    <phoneticPr fontId="22"/>
  </si>
  <si>
    <t>松山</t>
    <rPh sb="0" eb="2">
      <t>マツヤマ</t>
    </rPh>
    <phoneticPr fontId="22"/>
  </si>
  <si>
    <t>田辺栄司</t>
    <rPh sb="0" eb="2">
      <t>タナベ</t>
    </rPh>
    <rPh sb="2" eb="3">
      <t>エイ</t>
    </rPh>
    <rPh sb="3" eb="4">
      <t>シ</t>
    </rPh>
    <phoneticPr fontId="22"/>
  </si>
  <si>
    <t>瀧本江里香</t>
    <rPh sb="0" eb="2">
      <t>タキモト</t>
    </rPh>
    <rPh sb="2" eb="4">
      <t>エリ</t>
    </rPh>
    <rPh sb="4" eb="5">
      <t>カ</t>
    </rPh>
    <phoneticPr fontId="22"/>
  </si>
  <si>
    <t>合田英二</t>
    <rPh sb="0" eb="2">
      <t>ゴウダ</t>
    </rPh>
    <rPh sb="2" eb="4">
      <t>エイジ</t>
    </rPh>
    <phoneticPr fontId="22"/>
  </si>
  <si>
    <t>新居浜</t>
    <rPh sb="0" eb="3">
      <t>ニイハマ</t>
    </rPh>
    <phoneticPr fontId="22"/>
  </si>
  <si>
    <t>今田律子</t>
    <rPh sb="0" eb="2">
      <t>イマダ</t>
    </rPh>
    <rPh sb="2" eb="4">
      <t>リツコ</t>
    </rPh>
    <phoneticPr fontId="22"/>
  </si>
  <si>
    <t>末次大典</t>
    <rPh sb="0" eb="2">
      <t>スエツグ</t>
    </rPh>
    <rPh sb="2" eb="3">
      <t>ダイ</t>
    </rPh>
    <rPh sb="3" eb="4">
      <t>テン</t>
    </rPh>
    <phoneticPr fontId="22"/>
  </si>
  <si>
    <t>丸亀</t>
    <rPh sb="0" eb="2">
      <t>マルガメ</t>
    </rPh>
    <phoneticPr fontId="22"/>
  </si>
  <si>
    <t>吉田三奈</t>
    <rPh sb="0" eb="2">
      <t>ヨシダ</t>
    </rPh>
    <rPh sb="2" eb="3">
      <t>サン</t>
    </rPh>
    <rPh sb="3" eb="4">
      <t>ナ</t>
    </rPh>
    <phoneticPr fontId="22"/>
  </si>
  <si>
    <t>大西弘章</t>
    <rPh sb="0" eb="2">
      <t>オオニシ</t>
    </rPh>
    <rPh sb="2" eb="4">
      <t>ヒロアキ</t>
    </rPh>
    <phoneticPr fontId="22"/>
  </si>
  <si>
    <t>吉田直美</t>
    <rPh sb="0" eb="2">
      <t>ヨシダ</t>
    </rPh>
    <rPh sb="2" eb="4">
      <t>ナオミ</t>
    </rPh>
    <phoneticPr fontId="22"/>
  </si>
  <si>
    <t>髙嶋洋志</t>
    <rPh sb="0" eb="2">
      <t>タカシマ</t>
    </rPh>
    <rPh sb="2" eb="3">
      <t>ヒロシ</t>
    </rPh>
    <rPh sb="3" eb="4">
      <t>シ</t>
    </rPh>
    <phoneticPr fontId="22"/>
  </si>
  <si>
    <t>佐古里菜</t>
    <rPh sb="0" eb="2">
      <t>サコ</t>
    </rPh>
    <rPh sb="2" eb="4">
      <t>リナ</t>
    </rPh>
    <phoneticPr fontId="22"/>
  </si>
  <si>
    <t>佐古　健</t>
    <rPh sb="0" eb="2">
      <t>サコ</t>
    </rPh>
    <rPh sb="3" eb="4">
      <t>ケン</t>
    </rPh>
    <phoneticPr fontId="22"/>
  </si>
  <si>
    <t>大澤基江</t>
    <rPh sb="0" eb="2">
      <t>オオサワ</t>
    </rPh>
    <rPh sb="2" eb="3">
      <t>キ</t>
    </rPh>
    <rPh sb="3" eb="4">
      <t>エ</t>
    </rPh>
    <phoneticPr fontId="22"/>
  </si>
  <si>
    <t>本川洋治</t>
    <rPh sb="0" eb="2">
      <t>モトカワ</t>
    </rPh>
    <rPh sb="2" eb="4">
      <t>ヨウジ</t>
    </rPh>
    <phoneticPr fontId="22"/>
  </si>
  <si>
    <t>観音寺</t>
    <rPh sb="0" eb="3">
      <t>カンオンジ</t>
    </rPh>
    <phoneticPr fontId="22"/>
  </si>
  <si>
    <t>高木和美</t>
    <rPh sb="0" eb="2">
      <t>タカキ</t>
    </rPh>
    <rPh sb="2" eb="4">
      <t>カズミ</t>
    </rPh>
    <phoneticPr fontId="22"/>
  </si>
  <si>
    <t>青木雅敬</t>
    <rPh sb="0" eb="2">
      <t>アオキ</t>
    </rPh>
    <rPh sb="2" eb="4">
      <t>マサタカ</t>
    </rPh>
    <phoneticPr fontId="22"/>
  </si>
  <si>
    <t>三谷　楓</t>
    <rPh sb="0" eb="2">
      <t>ミタニ</t>
    </rPh>
    <rPh sb="3" eb="4">
      <t>カエデ</t>
    </rPh>
    <phoneticPr fontId="22"/>
  </si>
  <si>
    <t>竹原宗興</t>
    <rPh sb="0" eb="2">
      <t>タケハラ</t>
    </rPh>
    <rPh sb="2" eb="3">
      <t>ムネ</t>
    </rPh>
    <rPh sb="3" eb="4">
      <t>オキ</t>
    </rPh>
    <phoneticPr fontId="22"/>
  </si>
  <si>
    <t>井内香奈美</t>
    <rPh sb="0" eb="2">
      <t>イウチ</t>
    </rPh>
    <rPh sb="2" eb="5">
      <t>カナミ</t>
    </rPh>
    <phoneticPr fontId="22"/>
  </si>
  <si>
    <t>白井浩騎</t>
    <rPh sb="0" eb="2">
      <t>シライ</t>
    </rPh>
    <rPh sb="2" eb="3">
      <t>ヒロシ</t>
    </rPh>
    <rPh sb="3" eb="4">
      <t>キ</t>
    </rPh>
    <phoneticPr fontId="22"/>
  </si>
  <si>
    <t>双葉</t>
    <rPh sb="0" eb="2">
      <t>フタバ</t>
    </rPh>
    <phoneticPr fontId="22"/>
  </si>
  <si>
    <t>宮野和希</t>
    <rPh sb="0" eb="2">
      <t>ミヤノ</t>
    </rPh>
    <rPh sb="2" eb="4">
      <t>カズキ</t>
    </rPh>
    <phoneticPr fontId="22"/>
  </si>
  <si>
    <t>香川友彦</t>
    <rPh sb="0" eb="2">
      <t>カガワ</t>
    </rPh>
    <rPh sb="2" eb="4">
      <t>トモヒコ</t>
    </rPh>
    <phoneticPr fontId="22"/>
  </si>
  <si>
    <t>森島綾香</t>
    <rPh sb="0" eb="2">
      <t>モリシマ</t>
    </rPh>
    <rPh sb="2" eb="4">
      <t>アヤカ</t>
    </rPh>
    <phoneticPr fontId="22"/>
  </si>
  <si>
    <t>高知</t>
    <rPh sb="0" eb="2">
      <t>コウチ</t>
    </rPh>
    <phoneticPr fontId="22"/>
  </si>
  <si>
    <t>高橋隆介</t>
    <rPh sb="0" eb="2">
      <t>タカハシ</t>
    </rPh>
    <rPh sb="2" eb="4">
      <t>リュウスケ</t>
    </rPh>
    <phoneticPr fontId="22"/>
  </si>
  <si>
    <t>樫村久美子</t>
    <rPh sb="0" eb="2">
      <t>カシムラ</t>
    </rPh>
    <rPh sb="2" eb="5">
      <t>クミコ</t>
    </rPh>
    <phoneticPr fontId="22"/>
  </si>
  <si>
    <t>山根拓也</t>
    <rPh sb="0" eb="2">
      <t>ヤマネ</t>
    </rPh>
    <rPh sb="2" eb="4">
      <t>タクヤ</t>
    </rPh>
    <phoneticPr fontId="22"/>
  </si>
  <si>
    <t>金子美和子</t>
    <rPh sb="0" eb="2">
      <t>カネコ</t>
    </rPh>
    <rPh sb="2" eb="5">
      <t>ミワコ</t>
    </rPh>
    <phoneticPr fontId="22"/>
  </si>
  <si>
    <t>大西正仁</t>
    <rPh sb="0" eb="2">
      <t>オオニシ</t>
    </rPh>
    <rPh sb="2" eb="4">
      <t>マサヒト</t>
    </rPh>
    <phoneticPr fontId="22"/>
  </si>
  <si>
    <t>朝倉バドミンポン</t>
    <rPh sb="0" eb="2">
      <t>アサクラ</t>
    </rPh>
    <phoneticPr fontId="22"/>
  </si>
  <si>
    <t>新田麻依</t>
    <rPh sb="0" eb="2">
      <t>ニッタ</t>
    </rPh>
    <rPh sb="2" eb="4">
      <t>マイ</t>
    </rPh>
    <phoneticPr fontId="22"/>
  </si>
  <si>
    <t>徳島</t>
    <rPh sb="0" eb="2">
      <t>トクシマ</t>
    </rPh>
    <phoneticPr fontId="22"/>
  </si>
  <si>
    <t>芝　孝典</t>
    <rPh sb="0" eb="1">
      <t>シバ</t>
    </rPh>
    <rPh sb="2" eb="4">
      <t>タカノリ</t>
    </rPh>
    <phoneticPr fontId="22"/>
  </si>
  <si>
    <t>宮本温子</t>
    <rPh sb="0" eb="2">
      <t>ミヤモト</t>
    </rPh>
    <rPh sb="2" eb="4">
      <t>アツコ</t>
    </rPh>
    <phoneticPr fontId="22"/>
  </si>
  <si>
    <t>宮本孝亮</t>
    <rPh sb="0" eb="2">
      <t>ミヤモト</t>
    </rPh>
    <rPh sb="2" eb="4">
      <t>コウスケ</t>
    </rPh>
    <phoneticPr fontId="22"/>
  </si>
  <si>
    <t>菊地華子</t>
    <rPh sb="0" eb="4">
      <t>キクチハナコ</t>
    </rPh>
    <phoneticPr fontId="22"/>
  </si>
  <si>
    <t>西条</t>
    <rPh sb="0" eb="2">
      <t>サイジョウ</t>
    </rPh>
    <phoneticPr fontId="22"/>
  </si>
  <si>
    <t>菊地敦史</t>
    <rPh sb="0" eb="4">
      <t>キクチアツシ</t>
    </rPh>
    <phoneticPr fontId="22"/>
  </si>
  <si>
    <t>久保明美</t>
    <rPh sb="0" eb="2">
      <t>クボ</t>
    </rPh>
    <rPh sb="2" eb="4">
      <t>アケミ</t>
    </rPh>
    <phoneticPr fontId="22"/>
  </si>
  <si>
    <t>石井体協</t>
    <rPh sb="0" eb="4">
      <t>イシイタイキョウ</t>
    </rPh>
    <phoneticPr fontId="22"/>
  </si>
  <si>
    <t>尾崎謙二</t>
    <rPh sb="0" eb="2">
      <t>オザキ</t>
    </rPh>
    <rPh sb="2" eb="4">
      <t>ケンジ</t>
    </rPh>
    <phoneticPr fontId="22"/>
  </si>
  <si>
    <t>山田あゆみ</t>
    <rPh sb="0" eb="2">
      <t>ヤマダ</t>
    </rPh>
    <phoneticPr fontId="22"/>
  </si>
  <si>
    <t>高石直也</t>
    <rPh sb="0" eb="4">
      <t>タカイシナオヤ</t>
    </rPh>
    <phoneticPr fontId="22"/>
  </si>
  <si>
    <t>秦　有美</t>
    <rPh sb="0" eb="1">
      <t>ハタ</t>
    </rPh>
    <rPh sb="2" eb="4">
      <t>ユミ</t>
    </rPh>
    <phoneticPr fontId="22"/>
  </si>
  <si>
    <t>漆原和哉</t>
    <rPh sb="0" eb="2">
      <t>ウルシハラ</t>
    </rPh>
    <rPh sb="2" eb="4">
      <t>カズヤ</t>
    </rPh>
    <phoneticPr fontId="22"/>
  </si>
  <si>
    <t>高松</t>
    <rPh sb="0" eb="2">
      <t>タカマツ</t>
    </rPh>
    <phoneticPr fontId="22"/>
  </si>
  <si>
    <t>倶楽部活動</t>
    <rPh sb="0" eb="3">
      <t>クラブ</t>
    </rPh>
    <rPh sb="3" eb="5">
      <t>カツドウ</t>
    </rPh>
    <phoneticPr fontId="22"/>
  </si>
  <si>
    <t>福井高広</t>
    <rPh sb="0" eb="2">
      <t>フクイ</t>
    </rPh>
    <rPh sb="2" eb="4">
      <t>タカヒロ</t>
    </rPh>
    <phoneticPr fontId="22"/>
  </si>
  <si>
    <t>合田はるみ</t>
    <rPh sb="0" eb="2">
      <t>ゴウダ</t>
    </rPh>
    <phoneticPr fontId="22"/>
  </si>
  <si>
    <t>荻田アツ子</t>
    <rPh sb="0" eb="2">
      <t>オギタ</t>
    </rPh>
    <rPh sb="4" eb="5">
      <t>コ</t>
    </rPh>
    <phoneticPr fontId="22"/>
  </si>
  <si>
    <t>佐々木定巳</t>
    <rPh sb="0" eb="3">
      <t>ササキ</t>
    </rPh>
    <rPh sb="3" eb="4">
      <t>サダム</t>
    </rPh>
    <rPh sb="4" eb="5">
      <t>ミ</t>
    </rPh>
    <phoneticPr fontId="22"/>
  </si>
  <si>
    <t>谷本優花</t>
    <rPh sb="0" eb="2">
      <t>タニモト</t>
    </rPh>
    <rPh sb="2" eb="3">
      <t>ユウ</t>
    </rPh>
    <rPh sb="3" eb="4">
      <t>ハナ</t>
    </rPh>
    <phoneticPr fontId="22"/>
  </si>
  <si>
    <t>前田政紀</t>
    <rPh sb="0" eb="2">
      <t>マエダ</t>
    </rPh>
    <rPh sb="2" eb="4">
      <t>マサキ</t>
    </rPh>
    <phoneticPr fontId="22"/>
  </si>
  <si>
    <t>安藤真樹子</t>
    <rPh sb="0" eb="2">
      <t>アンドウ</t>
    </rPh>
    <rPh sb="2" eb="5">
      <t>マキコ</t>
    </rPh>
    <phoneticPr fontId="22"/>
  </si>
  <si>
    <t>高橋和也</t>
    <rPh sb="0" eb="2">
      <t>タカハシ</t>
    </rPh>
    <rPh sb="2" eb="4">
      <t>カズヤ</t>
    </rPh>
    <phoneticPr fontId="22"/>
  </si>
  <si>
    <t>岡崎恵理子</t>
    <rPh sb="0" eb="2">
      <t>オカザキ</t>
    </rPh>
    <rPh sb="2" eb="5">
      <t>エリコ</t>
    </rPh>
    <phoneticPr fontId="22"/>
  </si>
  <si>
    <t>岡山</t>
    <rPh sb="0" eb="2">
      <t>オカヤマ</t>
    </rPh>
    <phoneticPr fontId="22"/>
  </si>
  <si>
    <t>松井豊弘</t>
    <rPh sb="0" eb="2">
      <t>マツイ</t>
    </rPh>
    <rPh sb="2" eb="4">
      <t>トヨヒロ</t>
    </rPh>
    <phoneticPr fontId="22"/>
  </si>
  <si>
    <t>水谷淳子</t>
    <rPh sb="0" eb="2">
      <t>ミズタニ</t>
    </rPh>
    <rPh sb="2" eb="4">
      <t>ジュンコ</t>
    </rPh>
    <phoneticPr fontId="22"/>
  </si>
  <si>
    <t>水谷正二郎</t>
    <rPh sb="0" eb="2">
      <t>ミズタニ</t>
    </rPh>
    <rPh sb="2" eb="5">
      <t>ショウジロウ</t>
    </rPh>
    <phoneticPr fontId="22"/>
  </si>
  <si>
    <t>森安美里</t>
    <rPh sb="0" eb="2">
      <t>モリヤス</t>
    </rPh>
    <rPh sb="2" eb="4">
      <t>ミサト</t>
    </rPh>
    <phoneticPr fontId="22"/>
  </si>
  <si>
    <t>工藤政幸</t>
    <rPh sb="0" eb="2">
      <t>クドウ</t>
    </rPh>
    <rPh sb="2" eb="4">
      <t>マサユキ</t>
    </rPh>
    <phoneticPr fontId="22"/>
  </si>
  <si>
    <t>青井美弥</t>
    <rPh sb="0" eb="2">
      <t>アオイ</t>
    </rPh>
    <rPh sb="2" eb="4">
      <t>ミヤ</t>
    </rPh>
    <phoneticPr fontId="22"/>
  </si>
  <si>
    <t>檜田伸一朗</t>
    <rPh sb="0" eb="2">
      <t>ヒダ</t>
    </rPh>
    <rPh sb="2" eb="4">
      <t>シンイチ</t>
    </rPh>
    <rPh sb="4" eb="5">
      <t>ロウ</t>
    </rPh>
    <phoneticPr fontId="22"/>
  </si>
  <si>
    <t>南吉田クラブ</t>
    <rPh sb="0" eb="1">
      <t>ミナミ</t>
    </rPh>
    <rPh sb="1" eb="3">
      <t>ヨシダ</t>
    </rPh>
    <phoneticPr fontId="22"/>
  </si>
  <si>
    <t>小笠原真樹</t>
    <rPh sb="0" eb="3">
      <t>オガサワラ</t>
    </rPh>
    <rPh sb="3" eb="5">
      <t>マキ</t>
    </rPh>
    <phoneticPr fontId="22"/>
  </si>
  <si>
    <t>西尾和宏</t>
    <rPh sb="0" eb="2">
      <t>ニシオ</t>
    </rPh>
    <rPh sb="2" eb="4">
      <t>カズヒロ</t>
    </rPh>
    <phoneticPr fontId="22"/>
  </si>
  <si>
    <t>安藤奈未</t>
    <rPh sb="0" eb="2">
      <t>アンドウ</t>
    </rPh>
    <rPh sb="2" eb="4">
      <t>ナミ</t>
    </rPh>
    <phoneticPr fontId="22"/>
  </si>
  <si>
    <t>安藤浩樹</t>
    <rPh sb="0" eb="2">
      <t>アンドウ</t>
    </rPh>
    <rPh sb="2" eb="4">
      <t>ヒロキ</t>
    </rPh>
    <phoneticPr fontId="22"/>
  </si>
  <si>
    <t>魚本有希子</t>
    <rPh sb="0" eb="5">
      <t>ウオモトユキコ</t>
    </rPh>
    <phoneticPr fontId="22"/>
  </si>
  <si>
    <t>土竜</t>
    <rPh sb="0" eb="2">
      <t>モグラ</t>
    </rPh>
    <phoneticPr fontId="22"/>
  </si>
  <si>
    <t>森田将之</t>
    <rPh sb="0" eb="2">
      <t>モリタ</t>
    </rPh>
    <rPh sb="2" eb="4">
      <t>マサユキ</t>
    </rPh>
    <phoneticPr fontId="22"/>
  </si>
  <si>
    <t>秋山晴美</t>
    <rPh sb="0" eb="2">
      <t>アキヤマ</t>
    </rPh>
    <rPh sb="2" eb="4">
      <t>ハルミ</t>
    </rPh>
    <phoneticPr fontId="22"/>
  </si>
  <si>
    <t>大森瑞穂</t>
    <rPh sb="0" eb="2">
      <t>オオモリ</t>
    </rPh>
    <rPh sb="2" eb="4">
      <t>ミズホ</t>
    </rPh>
    <phoneticPr fontId="22"/>
  </si>
  <si>
    <t>さぬき市体協</t>
    <rPh sb="3" eb="4">
      <t>シ</t>
    </rPh>
    <rPh sb="4" eb="6">
      <t>タイキョウ</t>
    </rPh>
    <phoneticPr fontId="22"/>
  </si>
  <si>
    <t>秋山和樹</t>
    <rPh sb="0" eb="2">
      <t>アキヤマ</t>
    </rPh>
    <rPh sb="2" eb="4">
      <t>カズキ</t>
    </rPh>
    <phoneticPr fontId="22"/>
  </si>
  <si>
    <t>多肥体協</t>
    <rPh sb="0" eb="2">
      <t>タヒ</t>
    </rPh>
    <rPh sb="2" eb="4">
      <t>タイキョウ</t>
    </rPh>
    <phoneticPr fontId="22"/>
  </si>
  <si>
    <t>松村直樹</t>
    <rPh sb="0" eb="2">
      <t>マツムラ</t>
    </rPh>
    <rPh sb="2" eb="4">
      <t>ナオキ</t>
    </rPh>
    <phoneticPr fontId="22"/>
  </si>
  <si>
    <t>富山五月</t>
    <rPh sb="0" eb="2">
      <t>トミヤマ</t>
    </rPh>
    <rPh sb="2" eb="4">
      <t>サツキ</t>
    </rPh>
    <phoneticPr fontId="22"/>
  </si>
  <si>
    <t>今治</t>
    <rPh sb="0" eb="2">
      <t>イマバリ</t>
    </rPh>
    <phoneticPr fontId="22"/>
  </si>
  <si>
    <t>富山孔太</t>
    <rPh sb="0" eb="2">
      <t>トミヤマ</t>
    </rPh>
    <rPh sb="2" eb="4">
      <t>コウタ</t>
    </rPh>
    <phoneticPr fontId="22"/>
  </si>
  <si>
    <t>富山孔美子</t>
    <rPh sb="0" eb="2">
      <t>トミヤマ</t>
    </rPh>
    <rPh sb="2" eb="4">
      <t>クミ</t>
    </rPh>
    <rPh sb="4" eb="5">
      <t>コ</t>
    </rPh>
    <phoneticPr fontId="22"/>
  </si>
  <si>
    <t>富山秀晃</t>
    <rPh sb="0" eb="2">
      <t>トミヤマ</t>
    </rPh>
    <rPh sb="2" eb="4">
      <t>ヒデアキ</t>
    </rPh>
    <phoneticPr fontId="22"/>
  </si>
  <si>
    <t>村上礼子</t>
    <rPh sb="0" eb="2">
      <t>ムラカミ</t>
    </rPh>
    <rPh sb="2" eb="4">
      <t>レイコ</t>
    </rPh>
    <phoneticPr fontId="22"/>
  </si>
  <si>
    <t>渡辺英徳</t>
    <rPh sb="0" eb="2">
      <t>ワタナベ</t>
    </rPh>
    <rPh sb="2" eb="4">
      <t>ヒデノリ</t>
    </rPh>
    <phoneticPr fontId="22"/>
  </si>
  <si>
    <t>村上真彩</t>
    <rPh sb="0" eb="2">
      <t>ムラカミ</t>
    </rPh>
    <rPh sb="2" eb="4">
      <t>マヤ</t>
    </rPh>
    <phoneticPr fontId="22"/>
  </si>
  <si>
    <t>村上颯麻</t>
    <rPh sb="0" eb="2">
      <t>ムラカミ</t>
    </rPh>
    <rPh sb="2" eb="3">
      <t>サツ</t>
    </rPh>
    <rPh sb="3" eb="4">
      <t>アサ</t>
    </rPh>
    <phoneticPr fontId="22"/>
  </si>
  <si>
    <t>河村希美</t>
    <rPh sb="0" eb="2">
      <t>カワムラ</t>
    </rPh>
    <rPh sb="2" eb="4">
      <t>キミ</t>
    </rPh>
    <phoneticPr fontId="22"/>
  </si>
  <si>
    <t>古川陽菜</t>
    <rPh sb="0" eb="4">
      <t>フルカワヒナ</t>
    </rPh>
    <phoneticPr fontId="22"/>
  </si>
  <si>
    <t>三島高校</t>
    <rPh sb="0" eb="4">
      <t>ミシマコウコウ</t>
    </rPh>
    <phoneticPr fontId="22"/>
  </si>
  <si>
    <t>高津圭吾</t>
    <rPh sb="0" eb="2">
      <t>コウズ</t>
    </rPh>
    <rPh sb="2" eb="4">
      <t>ケイゴ</t>
    </rPh>
    <phoneticPr fontId="22"/>
  </si>
  <si>
    <t>石川紗羅</t>
    <rPh sb="0" eb="2">
      <t>イシカワ</t>
    </rPh>
    <rPh sb="2" eb="4">
      <t>サラ</t>
    </rPh>
    <phoneticPr fontId="22"/>
  </si>
  <si>
    <t>鈴木恭祐</t>
    <rPh sb="0" eb="2">
      <t>スズキ</t>
    </rPh>
    <rPh sb="2" eb="4">
      <t>キョウスケ</t>
    </rPh>
    <phoneticPr fontId="22"/>
  </si>
  <si>
    <t>高橋佑里佳</t>
    <rPh sb="0" eb="2">
      <t>タカハシ</t>
    </rPh>
    <rPh sb="2" eb="3">
      <t>ユウ</t>
    </rPh>
    <rPh sb="3" eb="5">
      <t>リカ</t>
    </rPh>
    <phoneticPr fontId="22"/>
  </si>
  <si>
    <t>高橋幸弥</t>
    <rPh sb="0" eb="2">
      <t>タカハシ</t>
    </rPh>
    <rPh sb="2" eb="4">
      <t>サチヤ</t>
    </rPh>
    <phoneticPr fontId="22"/>
  </si>
  <si>
    <t>竹崎菜華</t>
    <rPh sb="0" eb="4">
      <t>タケザキナカ</t>
    </rPh>
    <phoneticPr fontId="22"/>
  </si>
  <si>
    <t>飛鷹勇太</t>
    <rPh sb="0" eb="4">
      <t>ヒダカユウタ</t>
    </rPh>
    <phoneticPr fontId="22"/>
  </si>
  <si>
    <t>武村　蒼</t>
    <rPh sb="0" eb="2">
      <t>タケムラ</t>
    </rPh>
    <rPh sb="3" eb="4">
      <t>アオイ</t>
    </rPh>
    <phoneticPr fontId="22"/>
  </si>
  <si>
    <t>藤田理恵</t>
    <rPh sb="0" eb="2">
      <t>フジタ</t>
    </rPh>
    <rPh sb="2" eb="4">
      <t>リエ</t>
    </rPh>
    <phoneticPr fontId="22"/>
  </si>
  <si>
    <t>村上利恵子</t>
    <rPh sb="0" eb="2">
      <t>ムラカミ</t>
    </rPh>
    <rPh sb="2" eb="5">
      <t>リエコ</t>
    </rPh>
    <phoneticPr fontId="22"/>
  </si>
  <si>
    <t>豊中</t>
    <rPh sb="0" eb="2">
      <t>トヨナカ</t>
    </rPh>
    <phoneticPr fontId="22"/>
  </si>
  <si>
    <t>吉田宗晃</t>
    <rPh sb="0" eb="2">
      <t>ヨシダ</t>
    </rPh>
    <rPh sb="2" eb="4">
      <t>ムネアキ</t>
    </rPh>
    <phoneticPr fontId="22"/>
  </si>
  <si>
    <t>三菱ケミカル</t>
    <rPh sb="0" eb="2">
      <t>ミツビシ</t>
    </rPh>
    <phoneticPr fontId="22"/>
  </si>
  <si>
    <t>原岡晋司</t>
    <rPh sb="0" eb="2">
      <t>ハラオカ</t>
    </rPh>
    <rPh sb="2" eb="4">
      <t>シンジ</t>
    </rPh>
    <phoneticPr fontId="22"/>
  </si>
  <si>
    <t>古高松南体協</t>
    <rPh sb="0" eb="1">
      <t>コ</t>
    </rPh>
    <rPh sb="1" eb="3">
      <t>タカマツ</t>
    </rPh>
    <rPh sb="3" eb="4">
      <t>ミナミ</t>
    </rPh>
    <rPh sb="4" eb="6">
      <t>タイキョウ</t>
    </rPh>
    <phoneticPr fontId="22"/>
  </si>
  <si>
    <t>中谷佳奈江</t>
    <rPh sb="0" eb="2">
      <t>ナカタニ</t>
    </rPh>
    <rPh sb="2" eb="5">
      <t>カナエ</t>
    </rPh>
    <phoneticPr fontId="22"/>
  </si>
  <si>
    <t>杉原　徹</t>
    <rPh sb="0" eb="2">
      <t>スギハラ</t>
    </rPh>
    <rPh sb="3" eb="4">
      <t>トウル</t>
    </rPh>
    <phoneticPr fontId="22"/>
  </si>
  <si>
    <t>橋本奈美</t>
    <rPh sb="0" eb="4">
      <t>ハシモトナミ</t>
    </rPh>
    <phoneticPr fontId="22"/>
  </si>
  <si>
    <t>宗次英子</t>
    <rPh sb="0" eb="4">
      <t>ムネツグエイコ</t>
    </rPh>
    <phoneticPr fontId="22"/>
  </si>
  <si>
    <t>長野祐也</t>
    <rPh sb="0" eb="4">
      <t>ナガノユウヤ</t>
    </rPh>
    <phoneticPr fontId="22"/>
  </si>
  <si>
    <t>森川里香</t>
    <rPh sb="0" eb="2">
      <t>モリカワ</t>
    </rPh>
    <rPh sb="2" eb="4">
      <t>リカ</t>
    </rPh>
    <phoneticPr fontId="22"/>
  </si>
  <si>
    <t>大西政義</t>
    <rPh sb="0" eb="4">
      <t>オオニシマサヨシ</t>
    </rPh>
    <phoneticPr fontId="22"/>
  </si>
  <si>
    <t>真鍋光児</t>
    <rPh sb="0" eb="2">
      <t>マナベ</t>
    </rPh>
    <rPh sb="2" eb="3">
      <t>ヒカリ</t>
    </rPh>
    <rPh sb="3" eb="4">
      <t>ジ</t>
    </rPh>
    <phoneticPr fontId="22"/>
  </si>
  <si>
    <t>合田直子</t>
    <rPh sb="0" eb="4">
      <t>ゴウダナオコ</t>
    </rPh>
    <phoneticPr fontId="22"/>
  </si>
  <si>
    <t>真鍋勝行</t>
    <rPh sb="0" eb="4">
      <t>マナベカツユキ</t>
    </rPh>
    <phoneticPr fontId="22"/>
  </si>
  <si>
    <t>古本奈央</t>
    <rPh sb="0" eb="2">
      <t>フルモト</t>
    </rPh>
    <rPh sb="2" eb="4">
      <t>ナオ</t>
    </rPh>
    <phoneticPr fontId="22"/>
  </si>
  <si>
    <t>藤澤　誠</t>
    <rPh sb="0" eb="2">
      <t>フジサワ</t>
    </rPh>
    <rPh sb="3" eb="4">
      <t>マコト</t>
    </rPh>
    <phoneticPr fontId="22"/>
  </si>
  <si>
    <t>志度クラブ</t>
    <rPh sb="0" eb="2">
      <t>シド</t>
    </rPh>
    <phoneticPr fontId="22"/>
  </si>
  <si>
    <t>川西芳誠</t>
    <rPh sb="0" eb="2">
      <t>カワニシ</t>
    </rPh>
    <rPh sb="2" eb="3">
      <t>ホウ</t>
    </rPh>
    <rPh sb="3" eb="4">
      <t>マコト</t>
    </rPh>
    <phoneticPr fontId="22"/>
  </si>
  <si>
    <t>津村梨菜</t>
    <rPh sb="0" eb="2">
      <t>ツムラ</t>
    </rPh>
    <rPh sb="2" eb="4">
      <t>リナ</t>
    </rPh>
    <phoneticPr fontId="22"/>
  </si>
  <si>
    <t>さぬき市協会</t>
    <rPh sb="3" eb="4">
      <t>シ</t>
    </rPh>
    <rPh sb="4" eb="6">
      <t>キョウカイ</t>
    </rPh>
    <phoneticPr fontId="22"/>
  </si>
  <si>
    <t>大崎千世</t>
    <rPh sb="0" eb="2">
      <t>オオサキ</t>
    </rPh>
    <rPh sb="2" eb="4">
      <t>チセ</t>
    </rPh>
    <phoneticPr fontId="22"/>
  </si>
  <si>
    <t>島内聖矢</t>
    <rPh sb="0" eb="2">
      <t>シマウチ</t>
    </rPh>
    <rPh sb="2" eb="4">
      <t>セイヤ</t>
    </rPh>
    <phoneticPr fontId="22"/>
  </si>
  <si>
    <t>下村美佳</t>
    <rPh sb="0" eb="2">
      <t>シモムラ</t>
    </rPh>
    <rPh sb="2" eb="4">
      <t>ミカ</t>
    </rPh>
    <phoneticPr fontId="22"/>
  </si>
  <si>
    <t>下村幹男</t>
    <rPh sb="0" eb="2">
      <t>シモムラ</t>
    </rPh>
    <rPh sb="2" eb="4">
      <t>ミキオ</t>
    </rPh>
    <phoneticPr fontId="22"/>
  </si>
  <si>
    <t>下村麻友</t>
    <rPh sb="0" eb="2">
      <t>シモムラ</t>
    </rPh>
    <rPh sb="2" eb="3">
      <t>アサ</t>
    </rPh>
    <rPh sb="3" eb="4">
      <t>トモ</t>
    </rPh>
    <phoneticPr fontId="22"/>
  </si>
  <si>
    <t>チーム翔</t>
    <rPh sb="3" eb="4">
      <t>ショウ</t>
    </rPh>
    <phoneticPr fontId="22"/>
  </si>
  <si>
    <t>櫻井玲寿</t>
    <rPh sb="0" eb="2">
      <t>サクライ</t>
    </rPh>
    <rPh sb="2" eb="3">
      <t>レイ</t>
    </rPh>
    <rPh sb="3" eb="4">
      <t>ジュ</t>
    </rPh>
    <phoneticPr fontId="22"/>
  </si>
  <si>
    <t>星賀史子</t>
    <rPh sb="0" eb="1">
      <t>ホシ</t>
    </rPh>
    <rPh sb="1" eb="2">
      <t>ガ</t>
    </rPh>
    <rPh sb="2" eb="4">
      <t>フミコ</t>
    </rPh>
    <phoneticPr fontId="22"/>
  </si>
  <si>
    <t>久保大樹</t>
    <rPh sb="0" eb="2">
      <t>クボ</t>
    </rPh>
    <rPh sb="2" eb="3">
      <t>ダイ</t>
    </rPh>
    <rPh sb="3" eb="4">
      <t>キ</t>
    </rPh>
    <phoneticPr fontId="22"/>
  </si>
  <si>
    <t>鴨田陽子</t>
    <rPh sb="0" eb="2">
      <t>カモダ</t>
    </rPh>
    <rPh sb="2" eb="4">
      <t>ヨウコ</t>
    </rPh>
    <phoneticPr fontId="22"/>
  </si>
  <si>
    <t>柞田BC</t>
    <rPh sb="0" eb="2">
      <t>クニタ</t>
    </rPh>
    <phoneticPr fontId="22"/>
  </si>
  <si>
    <t>三笠孝幸</t>
    <rPh sb="0" eb="2">
      <t>ミカサ</t>
    </rPh>
    <rPh sb="2" eb="4">
      <t>タカユキ</t>
    </rPh>
    <phoneticPr fontId="22"/>
  </si>
  <si>
    <t>三豊クラブ</t>
    <rPh sb="0" eb="2">
      <t>ミトヨ</t>
    </rPh>
    <phoneticPr fontId="22"/>
  </si>
  <si>
    <t>近藤紗矢香</t>
    <rPh sb="0" eb="2">
      <t>コンドウ</t>
    </rPh>
    <rPh sb="2" eb="5">
      <t>サヤカ</t>
    </rPh>
    <phoneticPr fontId="22"/>
  </si>
  <si>
    <t>斉藤博昭</t>
    <rPh sb="0" eb="2">
      <t>サイトウ</t>
    </rPh>
    <rPh sb="2" eb="4">
      <t>ヒロアキ</t>
    </rPh>
    <phoneticPr fontId="22"/>
  </si>
  <si>
    <t>善通寺年金事務所</t>
    <rPh sb="0" eb="3">
      <t>ゼンツウジ</t>
    </rPh>
    <rPh sb="3" eb="5">
      <t>ネンキン</t>
    </rPh>
    <rPh sb="5" eb="7">
      <t>ジム</t>
    </rPh>
    <rPh sb="7" eb="8">
      <t>ショ</t>
    </rPh>
    <phoneticPr fontId="22"/>
  </si>
  <si>
    <t>細谷早希</t>
    <rPh sb="0" eb="2">
      <t>ホソタニ</t>
    </rPh>
    <rPh sb="2" eb="4">
      <t>サキ</t>
    </rPh>
    <phoneticPr fontId="22"/>
  </si>
  <si>
    <t>坂東悠大</t>
    <rPh sb="0" eb="2">
      <t>バンドウ</t>
    </rPh>
    <rPh sb="2" eb="4">
      <t>ユウタ</t>
    </rPh>
    <phoneticPr fontId="22"/>
  </si>
  <si>
    <t>西川　綾</t>
    <rPh sb="0" eb="2">
      <t>ニシカワ</t>
    </rPh>
    <rPh sb="3" eb="4">
      <t>アヤ</t>
    </rPh>
    <phoneticPr fontId="22"/>
  </si>
  <si>
    <t>伊勢岡誠</t>
    <rPh sb="0" eb="3">
      <t>イセオカ</t>
    </rPh>
    <rPh sb="3" eb="4">
      <t>マコト</t>
    </rPh>
    <phoneticPr fontId="22"/>
  </si>
  <si>
    <t>廣瀬咲美</t>
    <rPh sb="0" eb="2">
      <t>ヒロセ</t>
    </rPh>
    <rPh sb="2" eb="3">
      <t>サ</t>
    </rPh>
    <rPh sb="3" eb="4">
      <t>ミ</t>
    </rPh>
    <phoneticPr fontId="22"/>
  </si>
  <si>
    <t>三好一彦</t>
    <rPh sb="0" eb="2">
      <t>ミヨシ</t>
    </rPh>
    <rPh sb="2" eb="4">
      <t>カズヒコ</t>
    </rPh>
    <phoneticPr fontId="22"/>
  </si>
  <si>
    <t>泉　晶子</t>
    <rPh sb="0" eb="1">
      <t>イズミ</t>
    </rPh>
    <rPh sb="2" eb="4">
      <t>アキコ</t>
    </rPh>
    <phoneticPr fontId="22"/>
  </si>
  <si>
    <t>尾上拓己</t>
    <rPh sb="0" eb="2">
      <t>オノエ</t>
    </rPh>
    <rPh sb="2" eb="3">
      <t>タク</t>
    </rPh>
    <rPh sb="3" eb="4">
      <t>ミ</t>
    </rPh>
    <phoneticPr fontId="22"/>
  </si>
  <si>
    <t>渡部晃子</t>
    <rPh sb="0" eb="2">
      <t>ワタナベ</t>
    </rPh>
    <rPh sb="2" eb="4">
      <t>アキコ</t>
    </rPh>
    <phoneticPr fontId="22"/>
  </si>
  <si>
    <t>村中貴志</t>
    <rPh sb="0" eb="2">
      <t>ムラナカ</t>
    </rPh>
    <rPh sb="2" eb="4">
      <t>タカシ</t>
    </rPh>
    <phoneticPr fontId="22"/>
  </si>
  <si>
    <t>尾崎夕子</t>
    <rPh sb="0" eb="2">
      <t>オザキ</t>
    </rPh>
    <rPh sb="2" eb="4">
      <t>ユウコ</t>
    </rPh>
    <phoneticPr fontId="22"/>
  </si>
  <si>
    <t>中平　流</t>
    <rPh sb="0" eb="2">
      <t>ナカヒラ</t>
    </rPh>
    <rPh sb="3" eb="4">
      <t>リュウ</t>
    </rPh>
    <phoneticPr fontId="22"/>
  </si>
  <si>
    <t>渋谷美景</t>
    <rPh sb="0" eb="2">
      <t>シブタニ</t>
    </rPh>
    <rPh sb="2" eb="4">
      <t>ミカゲ</t>
    </rPh>
    <phoneticPr fontId="22"/>
  </si>
  <si>
    <t>近藤百花</t>
    <rPh sb="0" eb="2">
      <t>コンドウ</t>
    </rPh>
    <rPh sb="2" eb="4">
      <t>モモカ</t>
    </rPh>
    <phoneticPr fontId="22"/>
  </si>
  <si>
    <t>愛媛大学</t>
    <rPh sb="0" eb="2">
      <t>エヒメ</t>
    </rPh>
    <rPh sb="2" eb="4">
      <t>ダイガク</t>
    </rPh>
    <phoneticPr fontId="22"/>
  </si>
  <si>
    <t>大下祐也</t>
    <rPh sb="0" eb="2">
      <t>オオシタ</t>
    </rPh>
    <rPh sb="2" eb="4">
      <t>ユウヤ</t>
    </rPh>
    <phoneticPr fontId="22"/>
  </si>
  <si>
    <t>高知大学</t>
    <rPh sb="0" eb="2">
      <t>コウチ</t>
    </rPh>
    <rPh sb="2" eb="4">
      <t>ダイガク</t>
    </rPh>
    <phoneticPr fontId="22"/>
  </si>
  <si>
    <t>水岡敦喜</t>
    <rPh sb="0" eb="2">
      <t>ミズオカ</t>
    </rPh>
    <rPh sb="2" eb="3">
      <t>アツシ</t>
    </rPh>
    <rPh sb="3" eb="4">
      <t>キ</t>
    </rPh>
    <phoneticPr fontId="22"/>
  </si>
  <si>
    <t>藤田　彩</t>
    <rPh sb="0" eb="2">
      <t>フジタ</t>
    </rPh>
    <rPh sb="3" eb="4">
      <t>アヤ</t>
    </rPh>
    <phoneticPr fontId="22"/>
  </si>
  <si>
    <t>城戸貴正</t>
    <rPh sb="0" eb="2">
      <t>キド</t>
    </rPh>
    <rPh sb="2" eb="4">
      <t>タカマサ</t>
    </rPh>
    <phoneticPr fontId="22"/>
  </si>
  <si>
    <t>白石章浩</t>
    <rPh sb="0" eb="2">
      <t>シライシ</t>
    </rPh>
    <rPh sb="2" eb="4">
      <t>アキヒロ</t>
    </rPh>
    <phoneticPr fontId="22"/>
  </si>
  <si>
    <t>城戸智恵</t>
    <rPh sb="0" eb="4">
      <t>キドチエ</t>
    </rPh>
    <phoneticPr fontId="22"/>
  </si>
  <si>
    <t>泉七夕子</t>
    <rPh sb="0" eb="1">
      <t>イズミ</t>
    </rPh>
    <rPh sb="1" eb="2">
      <t>ナナ</t>
    </rPh>
    <rPh sb="2" eb="4">
      <t>ユウコ</t>
    </rPh>
    <phoneticPr fontId="22"/>
  </si>
  <si>
    <t>松本　大</t>
    <rPh sb="0" eb="2">
      <t>マツモト</t>
    </rPh>
    <rPh sb="3" eb="4">
      <t>ダイ</t>
    </rPh>
    <phoneticPr fontId="22"/>
  </si>
  <si>
    <t>楠橋直子</t>
    <rPh sb="0" eb="2">
      <t>クスハシ</t>
    </rPh>
    <rPh sb="2" eb="4">
      <t>ナオコ</t>
    </rPh>
    <phoneticPr fontId="22"/>
  </si>
  <si>
    <t>西条バード</t>
    <rPh sb="0" eb="2">
      <t>サイジョウ</t>
    </rPh>
    <phoneticPr fontId="22"/>
  </si>
  <si>
    <t>藤原　誠</t>
    <rPh sb="0" eb="2">
      <t>フジワラ</t>
    </rPh>
    <rPh sb="3" eb="4">
      <t>マコト</t>
    </rPh>
    <phoneticPr fontId="22"/>
  </si>
  <si>
    <t>山田定子</t>
    <rPh sb="0" eb="2">
      <t>ヤマダ</t>
    </rPh>
    <rPh sb="2" eb="4">
      <t>サダコ</t>
    </rPh>
    <phoneticPr fontId="22"/>
  </si>
  <si>
    <t>江頭雅彦</t>
    <rPh sb="0" eb="2">
      <t>エトウ</t>
    </rPh>
    <rPh sb="2" eb="4">
      <t>マサヒコ</t>
    </rPh>
    <phoneticPr fontId="22"/>
  </si>
  <si>
    <t>山田靖博</t>
    <rPh sb="0" eb="2">
      <t>ヤマダ</t>
    </rPh>
    <rPh sb="2" eb="4">
      <t>ヤスヒロ</t>
    </rPh>
    <phoneticPr fontId="22"/>
  </si>
  <si>
    <t>江頭恵美子</t>
    <rPh sb="0" eb="5">
      <t>エトウエミコ</t>
    </rPh>
    <phoneticPr fontId="22"/>
  </si>
  <si>
    <t>山田純代</t>
    <rPh sb="0" eb="2">
      <t>ヤマダ</t>
    </rPh>
    <rPh sb="2" eb="4">
      <t>スミヨ</t>
    </rPh>
    <phoneticPr fontId="22"/>
  </si>
  <si>
    <t>児玉昭二</t>
    <rPh sb="0" eb="2">
      <t>コダマ</t>
    </rPh>
    <rPh sb="2" eb="4">
      <t>ショウジ</t>
    </rPh>
    <phoneticPr fontId="22"/>
  </si>
  <si>
    <t>武田恵里</t>
    <rPh sb="0" eb="2">
      <t>タケダ</t>
    </rPh>
    <rPh sb="2" eb="4">
      <t>エリ</t>
    </rPh>
    <phoneticPr fontId="22"/>
  </si>
  <si>
    <t>中尾　豊</t>
    <rPh sb="0" eb="2">
      <t>ナカオ</t>
    </rPh>
    <rPh sb="3" eb="4">
      <t>ユタカ</t>
    </rPh>
    <phoneticPr fontId="22"/>
  </si>
  <si>
    <t>石井美紀</t>
    <rPh sb="0" eb="2">
      <t>イシイ</t>
    </rPh>
    <rPh sb="2" eb="4">
      <t>ミキ</t>
    </rPh>
    <phoneticPr fontId="22"/>
  </si>
  <si>
    <t>柚山　治</t>
    <rPh sb="0" eb="2">
      <t>ユヤマ</t>
    </rPh>
    <rPh sb="3" eb="4">
      <t>ジ</t>
    </rPh>
    <phoneticPr fontId="22"/>
  </si>
  <si>
    <t>眞鍋小春</t>
    <rPh sb="0" eb="4">
      <t>マナベコハル</t>
    </rPh>
    <phoneticPr fontId="22"/>
  </si>
  <si>
    <t>合田亜里沙</t>
    <rPh sb="0" eb="5">
      <t>ゴウダアリサ</t>
    </rPh>
    <phoneticPr fontId="22"/>
  </si>
  <si>
    <t>新宮中学校</t>
    <rPh sb="0" eb="5">
      <t>シングウチュウガッコウ</t>
    </rPh>
    <phoneticPr fontId="22"/>
  </si>
  <si>
    <t>合田拳斗</t>
    <rPh sb="0" eb="3">
      <t>ゴウダケン</t>
    </rPh>
    <rPh sb="3" eb="4">
      <t>ト</t>
    </rPh>
    <phoneticPr fontId="22"/>
  </si>
  <si>
    <t>土居クラブ</t>
    <rPh sb="0" eb="2">
      <t>ドイ</t>
    </rPh>
    <phoneticPr fontId="22"/>
  </si>
  <si>
    <t>合田義久</t>
    <rPh sb="0" eb="4">
      <t>ゴウダヨシヒサ</t>
    </rPh>
    <phoneticPr fontId="22"/>
  </si>
  <si>
    <t>卜部美桜</t>
    <rPh sb="0" eb="2">
      <t>ウラベ</t>
    </rPh>
    <rPh sb="2" eb="4">
      <t>ミオウ</t>
    </rPh>
    <phoneticPr fontId="22"/>
  </si>
  <si>
    <t>山村彩歌</t>
    <rPh sb="0" eb="2">
      <t>ヤマムラ</t>
    </rPh>
    <rPh sb="2" eb="4">
      <t>アヤカ</t>
    </rPh>
    <phoneticPr fontId="22"/>
  </si>
  <si>
    <t>√理羽</t>
    <rPh sb="1" eb="2">
      <t>リ</t>
    </rPh>
    <rPh sb="2" eb="3">
      <t>ハネ</t>
    </rPh>
    <phoneticPr fontId="22"/>
  </si>
  <si>
    <t>藤中智三</t>
    <rPh sb="0" eb="2">
      <t>フジナカ</t>
    </rPh>
    <rPh sb="2" eb="4">
      <t>トモゾウ</t>
    </rPh>
    <phoneticPr fontId="22"/>
  </si>
  <si>
    <t>坂本篤史</t>
    <rPh sb="0" eb="2">
      <t>サカモト</t>
    </rPh>
    <rPh sb="2" eb="3">
      <t>アツシ</t>
    </rPh>
    <rPh sb="3" eb="4">
      <t>シ</t>
    </rPh>
    <phoneticPr fontId="22"/>
  </si>
  <si>
    <t>小笠原可琳</t>
    <rPh sb="0" eb="3">
      <t>オガサワラ</t>
    </rPh>
    <rPh sb="3" eb="4">
      <t>カ</t>
    </rPh>
    <rPh sb="4" eb="5">
      <t>リン</t>
    </rPh>
    <phoneticPr fontId="22"/>
  </si>
  <si>
    <t>安藤貴啓</t>
    <rPh sb="0" eb="4">
      <t>アンドウタカヒロ</t>
    </rPh>
    <phoneticPr fontId="22"/>
  </si>
  <si>
    <t>鳥生クラブ</t>
    <rPh sb="0" eb="2">
      <t>トリュウ</t>
    </rPh>
    <phoneticPr fontId="22"/>
  </si>
  <si>
    <t>菊川美代子</t>
    <rPh sb="0" eb="2">
      <t>キクガワ</t>
    </rPh>
    <rPh sb="2" eb="5">
      <t>ミヨコ</t>
    </rPh>
    <phoneticPr fontId="22"/>
  </si>
  <si>
    <t>日下拓郎</t>
    <rPh sb="0" eb="2">
      <t>クサカ</t>
    </rPh>
    <rPh sb="2" eb="4">
      <t>タクロウ</t>
    </rPh>
    <phoneticPr fontId="22"/>
  </si>
  <si>
    <t>川島一家</t>
    <rPh sb="0" eb="4">
      <t>カワシマイッカ</t>
    </rPh>
    <phoneticPr fontId="22"/>
  </si>
  <si>
    <t>別宮直起</t>
    <rPh sb="0" eb="2">
      <t>ベック</t>
    </rPh>
    <rPh sb="2" eb="4">
      <t>ナオキ</t>
    </rPh>
    <phoneticPr fontId="22"/>
  </si>
  <si>
    <t>大谷優子</t>
    <rPh sb="0" eb="2">
      <t>オオタニ</t>
    </rPh>
    <rPh sb="2" eb="4">
      <t>ユウコ</t>
    </rPh>
    <phoneticPr fontId="22"/>
  </si>
  <si>
    <t>正林隼人</t>
    <rPh sb="0" eb="2">
      <t>マサバヤシ</t>
    </rPh>
    <rPh sb="2" eb="4">
      <t>ハヤト</t>
    </rPh>
    <phoneticPr fontId="22"/>
  </si>
  <si>
    <t>日下光子</t>
    <rPh sb="0" eb="2">
      <t>クサカ</t>
    </rPh>
    <rPh sb="2" eb="4">
      <t>ミツコ</t>
    </rPh>
    <phoneticPr fontId="22"/>
  </si>
  <si>
    <t>今治クラブ</t>
    <rPh sb="0" eb="2">
      <t>イマバリ</t>
    </rPh>
    <phoneticPr fontId="22"/>
  </si>
  <si>
    <t>はね会</t>
    <rPh sb="2" eb="3">
      <t>カイ</t>
    </rPh>
    <phoneticPr fontId="22"/>
  </si>
  <si>
    <t>高橋麻菜美</t>
    <rPh sb="0" eb="2">
      <t>タカハシ</t>
    </rPh>
    <rPh sb="2" eb="5">
      <t>マナミ</t>
    </rPh>
    <phoneticPr fontId="22"/>
  </si>
  <si>
    <t>日野正浩</t>
    <rPh sb="0" eb="2">
      <t>ヒノ</t>
    </rPh>
    <rPh sb="2" eb="4">
      <t>マサヒロ</t>
    </rPh>
    <phoneticPr fontId="22"/>
  </si>
  <si>
    <t>奥本貴俊</t>
    <rPh sb="0" eb="4">
      <t>オクモトタカトシ</t>
    </rPh>
    <phoneticPr fontId="22"/>
  </si>
  <si>
    <t>田中茉依</t>
    <rPh sb="0" eb="2">
      <t>タナカ</t>
    </rPh>
    <rPh sb="2" eb="4">
      <t>マイ</t>
    </rPh>
    <phoneticPr fontId="22"/>
  </si>
  <si>
    <t>宮本葉子</t>
    <rPh sb="0" eb="2">
      <t>ミヤモト</t>
    </rPh>
    <rPh sb="2" eb="4">
      <t>ヨウコ</t>
    </rPh>
    <phoneticPr fontId="22"/>
  </si>
  <si>
    <t>亀山茂幸</t>
    <rPh sb="0" eb="2">
      <t>カメヤマ</t>
    </rPh>
    <rPh sb="2" eb="4">
      <t>シゲユキ</t>
    </rPh>
    <phoneticPr fontId="22"/>
  </si>
  <si>
    <t>宮本花梨</t>
    <rPh sb="0" eb="2">
      <t>ミヤモト</t>
    </rPh>
    <rPh sb="2" eb="4">
      <t>カリン</t>
    </rPh>
    <phoneticPr fontId="22"/>
  </si>
  <si>
    <t>横川和明</t>
    <rPh sb="0" eb="2">
      <t>ヨコカワ</t>
    </rPh>
    <rPh sb="2" eb="4">
      <t>カズアキ</t>
    </rPh>
    <phoneticPr fontId="22"/>
  </si>
  <si>
    <t>磯村知奈美</t>
    <rPh sb="0" eb="2">
      <t>イソムラ</t>
    </rPh>
    <rPh sb="2" eb="3">
      <t>チ</t>
    </rPh>
    <rPh sb="3" eb="5">
      <t>ナミ</t>
    </rPh>
    <phoneticPr fontId="22"/>
  </si>
  <si>
    <t>北山顕信</t>
    <rPh sb="0" eb="2">
      <t>キタヤマ</t>
    </rPh>
    <rPh sb="2" eb="4">
      <t>アキノブ</t>
    </rPh>
    <phoneticPr fontId="22"/>
  </si>
  <si>
    <t>松木優子</t>
    <rPh sb="0" eb="2">
      <t>マツキ</t>
    </rPh>
    <rPh sb="2" eb="4">
      <t>ユウコ</t>
    </rPh>
    <phoneticPr fontId="22"/>
  </si>
  <si>
    <t>白石　聡</t>
    <rPh sb="0" eb="2">
      <t>シライシ</t>
    </rPh>
    <rPh sb="3" eb="4">
      <t>サトシ</t>
    </rPh>
    <phoneticPr fontId="22"/>
  </si>
  <si>
    <t>濱岡美雪</t>
    <rPh sb="0" eb="2">
      <t>ハマオカ</t>
    </rPh>
    <rPh sb="2" eb="4">
      <t>ミユキ</t>
    </rPh>
    <phoneticPr fontId="22"/>
  </si>
  <si>
    <t>濱岡直貴</t>
    <rPh sb="0" eb="2">
      <t>ハマオカ</t>
    </rPh>
    <rPh sb="2" eb="4">
      <t>ナオキ</t>
    </rPh>
    <phoneticPr fontId="22"/>
  </si>
  <si>
    <t>織田美保子</t>
    <rPh sb="0" eb="2">
      <t>オリタ</t>
    </rPh>
    <rPh sb="2" eb="5">
      <t>ミホコ</t>
    </rPh>
    <phoneticPr fontId="22"/>
  </si>
  <si>
    <t>川島誠悟</t>
    <rPh sb="0" eb="2">
      <t>カワシマ</t>
    </rPh>
    <rPh sb="2" eb="4">
      <t>ショウゴ</t>
    </rPh>
    <phoneticPr fontId="22"/>
  </si>
  <si>
    <t>曽我部和紀</t>
    <rPh sb="0" eb="3">
      <t>ソガベ</t>
    </rPh>
    <rPh sb="3" eb="5">
      <t>カズノリ</t>
    </rPh>
    <phoneticPr fontId="22"/>
  </si>
  <si>
    <t>吉住明莉</t>
    <rPh sb="0" eb="2">
      <t>ヨシズミ</t>
    </rPh>
    <rPh sb="2" eb="3">
      <t>メイ</t>
    </rPh>
    <rPh sb="3" eb="4">
      <t>リ</t>
    </rPh>
    <phoneticPr fontId="22"/>
  </si>
  <si>
    <t>木村圭一</t>
    <rPh sb="0" eb="2">
      <t>キムラ</t>
    </rPh>
    <rPh sb="2" eb="4">
      <t>ケイイチ</t>
    </rPh>
    <phoneticPr fontId="22"/>
  </si>
  <si>
    <t>越智由子</t>
    <rPh sb="0" eb="2">
      <t>オチ</t>
    </rPh>
    <rPh sb="2" eb="4">
      <t>ヨシコ</t>
    </rPh>
    <phoneticPr fontId="22"/>
  </si>
  <si>
    <t>菅　翔真</t>
    <rPh sb="0" eb="1">
      <t>カン</t>
    </rPh>
    <rPh sb="2" eb="4">
      <t>ショウマ</t>
    </rPh>
    <phoneticPr fontId="22"/>
  </si>
  <si>
    <t>曽我部あや</t>
    <rPh sb="0" eb="3">
      <t>ソガベ</t>
    </rPh>
    <phoneticPr fontId="22"/>
  </si>
  <si>
    <t>四国中央</t>
    <rPh sb="0" eb="2">
      <t>シコク</t>
    </rPh>
    <rPh sb="2" eb="4">
      <t>チュウオウ</t>
    </rPh>
    <phoneticPr fontId="21"/>
  </si>
  <si>
    <t>ﾄﾖﾀｶﾛｰﾗ高知</t>
    <rPh sb="7" eb="9">
      <t>コウチ</t>
    </rPh>
    <phoneticPr fontId="22"/>
  </si>
  <si>
    <t>久枝ﾊﾞﾄﾞﾐﾝﾄﾝｸﾗﾌﾞ</t>
    <rPh sb="0" eb="2">
      <t>ヒサエダ</t>
    </rPh>
    <phoneticPr fontId="22"/>
  </si>
  <si>
    <t>辰野真弓</t>
    <rPh sb="0" eb="2">
      <t>タツノ</t>
    </rPh>
    <rPh sb="2" eb="4">
      <t>マユミ</t>
    </rPh>
    <phoneticPr fontId="22"/>
  </si>
  <si>
    <t>高木達也</t>
    <rPh sb="0" eb="4">
      <t>タカギタツヤ</t>
    </rPh>
    <phoneticPr fontId="22"/>
  </si>
  <si>
    <t>森宏次郎</t>
    <rPh sb="0" eb="1">
      <t>モリ</t>
    </rPh>
    <rPh sb="1" eb="4">
      <t>コウジロウ</t>
    </rPh>
    <phoneticPr fontId="22"/>
  </si>
  <si>
    <t>中村　唯</t>
    <rPh sb="0" eb="2">
      <t>ナカムラ</t>
    </rPh>
    <rPh sb="3" eb="4">
      <t>ユイ</t>
    </rPh>
    <phoneticPr fontId="22"/>
  </si>
  <si>
    <t>越野兼斗</t>
    <rPh sb="0" eb="3">
      <t>コシノケン</t>
    </rPh>
    <rPh sb="3" eb="4">
      <t>ト</t>
    </rPh>
    <phoneticPr fontId="22"/>
  </si>
  <si>
    <t>権田光輔</t>
    <rPh sb="0" eb="2">
      <t>ゴンダ</t>
    </rPh>
    <rPh sb="2" eb="3">
      <t>ヒカリ</t>
    </rPh>
    <rPh sb="3" eb="4">
      <t>スケ</t>
    </rPh>
    <phoneticPr fontId="22"/>
  </si>
  <si>
    <t>田中美喜</t>
    <rPh sb="0" eb="4">
      <t>タナカミキ</t>
    </rPh>
    <phoneticPr fontId="22"/>
  </si>
  <si>
    <t>善通寺</t>
    <rPh sb="0" eb="3">
      <t>ゼンツウジ</t>
    </rPh>
    <phoneticPr fontId="22"/>
  </si>
  <si>
    <t>South club</t>
  </si>
  <si>
    <t>Team ルパン</t>
  </si>
  <si>
    <t>３部　Ｆ</t>
    <phoneticPr fontId="8"/>
  </si>
  <si>
    <t>３部　Ｇ</t>
    <phoneticPr fontId="8"/>
  </si>
  <si>
    <t>３部　Ｈ</t>
    <phoneticPr fontId="8"/>
  </si>
  <si>
    <t>４部　Ｄ</t>
    <phoneticPr fontId="4"/>
  </si>
  <si>
    <t>４部　Ｅ</t>
    <phoneticPr fontId="8"/>
  </si>
  <si>
    <t>４部　Ｈ</t>
    <phoneticPr fontId="4"/>
  </si>
  <si>
    <t>アーバレスト</t>
  </si>
  <si>
    <t>プレイヤーズ</t>
  </si>
  <si>
    <t>へなちょこ</t>
  </si>
  <si>
    <t>チームMOMO</t>
  </si>
  <si>
    <t>チミタクラブ</t>
  </si>
  <si>
    <t>スカイラブ</t>
  </si>
  <si>
    <t>Teamたま</t>
  </si>
  <si>
    <t>トミコ-</t>
  </si>
  <si>
    <t>クレッシェンド</t>
  </si>
  <si>
    <t>THE DAI</t>
  </si>
  <si>
    <t>A↗Ringy</t>
  </si>
  <si>
    <t>WING</t>
  </si>
  <si>
    <t>MIC</t>
  </si>
  <si>
    <t>ロクマル</t>
  </si>
  <si>
    <t>ミニバド</t>
  </si>
  <si>
    <t>GOGO'S</t>
  </si>
  <si>
    <t>おりぃぶ♪</t>
  </si>
  <si>
    <t>UCKN</t>
  </si>
  <si>
    <t>すまいる</t>
  </si>
  <si>
    <t>チームちょこざい</t>
  </si>
  <si>
    <t>moonwaikers</t>
  </si>
  <si>
    <t>PAOONS</t>
  </si>
  <si>
    <t>ﾑｰﾝｳｫｰｶｰｽﾞ</t>
  </si>
  <si>
    <t>KATTAGA！</t>
  </si>
  <si>
    <t>サタデークラブ</t>
  </si>
  <si>
    <t>ミニバトラーズ</t>
  </si>
  <si>
    <t>ラビット</t>
  </si>
  <si>
    <t>フィッシャーズ</t>
  </si>
  <si>
    <t>Team A's</t>
  </si>
  <si>
    <t>フレームショット</t>
  </si>
  <si>
    <t>B-wings</t>
  </si>
  <si>
    <t>SIMIZU-BAD</t>
  </si>
  <si>
    <t>Rals</t>
  </si>
  <si>
    <t>ラブ・オールズ</t>
  </si>
  <si>
    <t>Ａ１</t>
    <phoneticPr fontId="4"/>
  </si>
  <si>
    <t>Ｃ１</t>
    <phoneticPr fontId="4"/>
  </si>
  <si>
    <t>Ｄ１</t>
    <phoneticPr fontId="4"/>
  </si>
  <si>
    <t>Ｅ１</t>
    <phoneticPr fontId="4"/>
  </si>
  <si>
    <t>Ｆ１</t>
    <phoneticPr fontId="4"/>
  </si>
  <si>
    <t>Ｇ１</t>
    <phoneticPr fontId="4"/>
  </si>
  <si>
    <t>Ｈ１</t>
    <phoneticPr fontId="4"/>
  </si>
  <si>
    <t>Ｉ１</t>
    <phoneticPr fontId="4"/>
  </si>
  <si>
    <t>松田稔</t>
    <rPh sb="0" eb="2">
      <t>マツダ</t>
    </rPh>
    <rPh sb="2" eb="3">
      <t>ミノル</t>
    </rPh>
    <phoneticPr fontId="21"/>
  </si>
  <si>
    <t>斉藤陽子</t>
    <rPh sb="0" eb="2">
      <t>サイトウ</t>
    </rPh>
    <rPh sb="2" eb="4">
      <t>ヨウコ</t>
    </rPh>
    <phoneticPr fontId="21"/>
  </si>
  <si>
    <t>双葉</t>
    <rPh sb="0" eb="2">
      <t>フタバ</t>
    </rPh>
    <phoneticPr fontId="21"/>
  </si>
  <si>
    <t>伊丹槙一郎</t>
    <rPh sb="0" eb="2">
      <t>イタミ</t>
    </rPh>
    <rPh sb="2" eb="3">
      <t>マキ</t>
    </rPh>
    <rPh sb="3" eb="5">
      <t>イチロウ</t>
    </rPh>
    <phoneticPr fontId="3"/>
  </si>
  <si>
    <t>今治</t>
    <rPh sb="0" eb="2">
      <t>イマバリ</t>
    </rPh>
    <phoneticPr fontId="21"/>
  </si>
  <si>
    <t>尾崎慎</t>
    <rPh sb="0" eb="2">
      <t>オザキ</t>
    </rPh>
    <rPh sb="2" eb="3">
      <t>シン</t>
    </rPh>
    <phoneticPr fontId="8"/>
  </si>
  <si>
    <t>高田愛莉</t>
    <rPh sb="0" eb="1">
      <t>タカ</t>
    </rPh>
    <rPh sb="1" eb="2">
      <t>タ</t>
    </rPh>
    <rPh sb="2" eb="4">
      <t>アイリ</t>
    </rPh>
    <phoneticPr fontId="8"/>
  </si>
  <si>
    <t>松山東中</t>
    <rPh sb="0" eb="2">
      <t>マツヤマ</t>
    </rPh>
    <rPh sb="2" eb="3">
      <t>ヒガシ</t>
    </rPh>
    <rPh sb="3" eb="4">
      <t>チュウ</t>
    </rPh>
    <phoneticPr fontId="8"/>
  </si>
  <si>
    <t>松山南中</t>
    <rPh sb="0" eb="2">
      <t>マツヤマ</t>
    </rPh>
    <rPh sb="2" eb="3">
      <t>ミナミ</t>
    </rPh>
    <rPh sb="3" eb="4">
      <t>チュウ</t>
    </rPh>
    <phoneticPr fontId="8"/>
  </si>
  <si>
    <t>２部　Ｅ</t>
    <phoneticPr fontId="8"/>
  </si>
  <si>
    <t>Ａ２</t>
    <phoneticPr fontId="4"/>
  </si>
  <si>
    <t>Ｂ２</t>
    <phoneticPr fontId="4"/>
  </si>
  <si>
    <t>Ｅ２</t>
    <phoneticPr fontId="4"/>
  </si>
  <si>
    <t>Ａ１</t>
    <phoneticPr fontId="4"/>
  </si>
  <si>
    <t>Ｂ１</t>
    <phoneticPr fontId="4"/>
  </si>
  <si>
    <t>Ｃ２</t>
    <phoneticPr fontId="4"/>
  </si>
  <si>
    <t>Ｄ２</t>
    <phoneticPr fontId="4"/>
  </si>
  <si>
    <t>Ｅ１</t>
    <phoneticPr fontId="4"/>
  </si>
  <si>
    <t>２部準優勝</t>
    <rPh sb="1" eb="2">
      <t>ブ</t>
    </rPh>
    <rPh sb="2" eb="5">
      <t>ジュンユウショウ</t>
    </rPh>
    <phoneticPr fontId="4"/>
  </si>
  <si>
    <t>第１４回 四国中央ミックスオープン</t>
    <rPh sb="0" eb="1">
      <t>ダイ</t>
    </rPh>
    <rPh sb="3" eb="4">
      <t>カイ</t>
    </rPh>
    <rPh sb="5" eb="7">
      <t>シコク</t>
    </rPh>
    <rPh sb="7" eb="9">
      <t>チュウオウ</t>
    </rPh>
    <phoneticPr fontId="4"/>
  </si>
  <si>
    <t>１部 優勝</t>
    <rPh sb="1" eb="2">
      <t>ブ</t>
    </rPh>
    <rPh sb="3" eb="5">
      <t>ユウショウ</t>
    </rPh>
    <phoneticPr fontId="4"/>
  </si>
  <si>
    <t>２部 優勝</t>
    <rPh sb="1" eb="2">
      <t>ブ</t>
    </rPh>
    <rPh sb="3" eb="5">
      <t>ユウショウ</t>
    </rPh>
    <phoneticPr fontId="4"/>
  </si>
  <si>
    <t>３部 優勝</t>
    <rPh sb="1" eb="2">
      <t>ブ</t>
    </rPh>
    <rPh sb="3" eb="5">
      <t>ユウショウ</t>
    </rPh>
    <phoneticPr fontId="4"/>
  </si>
  <si>
    <t>４部 優勝</t>
    <rPh sb="1" eb="2">
      <t>ブ</t>
    </rPh>
    <rPh sb="3" eb="5">
      <t>ユウショウ</t>
    </rPh>
    <phoneticPr fontId="4"/>
  </si>
  <si>
    <t>初心者 優勝</t>
    <rPh sb="0" eb="3">
      <t>ショシンシャ</t>
    </rPh>
    <rPh sb="4" eb="6">
      <t>ユウショウ</t>
    </rPh>
    <phoneticPr fontId="4"/>
  </si>
  <si>
    <t>１部 準優勝</t>
    <rPh sb="1" eb="2">
      <t>ブ</t>
    </rPh>
    <rPh sb="3" eb="4">
      <t>ジュン</t>
    </rPh>
    <rPh sb="4" eb="6">
      <t>ユウショウ</t>
    </rPh>
    <phoneticPr fontId="4"/>
  </si>
  <si>
    <t>２部 準優勝</t>
    <rPh sb="1" eb="2">
      <t>ブ</t>
    </rPh>
    <rPh sb="3" eb="4">
      <t>ジュン</t>
    </rPh>
    <rPh sb="4" eb="6">
      <t>ユウショウ</t>
    </rPh>
    <phoneticPr fontId="4"/>
  </si>
  <si>
    <t>３部 準優勝</t>
    <rPh sb="1" eb="2">
      <t>ブ</t>
    </rPh>
    <rPh sb="3" eb="4">
      <t>ジュン</t>
    </rPh>
    <rPh sb="4" eb="6">
      <t>ユウショウ</t>
    </rPh>
    <phoneticPr fontId="4"/>
  </si>
  <si>
    <t>４部 準優勝</t>
    <rPh sb="1" eb="2">
      <t>ブ</t>
    </rPh>
    <rPh sb="3" eb="4">
      <t>ジュン</t>
    </rPh>
    <rPh sb="4" eb="6">
      <t>ユウショウ</t>
    </rPh>
    <phoneticPr fontId="8"/>
  </si>
  <si>
    <t>初心者 準優勝</t>
    <rPh sb="0" eb="3">
      <t>ショシンシャ</t>
    </rPh>
    <rPh sb="4" eb="5">
      <t>ジュン</t>
    </rPh>
    <rPh sb="5" eb="7">
      <t>ユウショウ</t>
    </rPh>
    <phoneticPr fontId="8"/>
  </si>
  <si>
    <t>15点3ゲーム</t>
    <rPh sb="2" eb="3">
      <t>テン</t>
    </rPh>
    <phoneticPr fontId="21"/>
  </si>
  <si>
    <t>（各ブロック２位あがり）　15点3ｹﾞｰﾑ</t>
    <rPh sb="15" eb="16">
      <t>テン</t>
    </rPh>
    <phoneticPr fontId="21"/>
  </si>
  <si>
    <t>（各ブロック１位あがり）　15点3ｹﾞｰﾑ</t>
    <rPh sb="15" eb="16">
      <t>テン</t>
    </rPh>
    <phoneticPr fontId="21"/>
  </si>
  <si>
    <t>塩出亜紀</t>
    <rPh sb="0" eb="2">
      <t>シオデ</t>
    </rPh>
    <rPh sb="2" eb="4">
      <t>アキ</t>
    </rPh>
    <phoneticPr fontId="22"/>
  </si>
  <si>
    <t>松本沙織</t>
    <rPh sb="0" eb="2">
      <t>マツモト</t>
    </rPh>
    <rPh sb="2" eb="4">
      <t>サオリ</t>
    </rPh>
    <phoneticPr fontId="22"/>
  </si>
  <si>
    <t>天気：晴れ</t>
    <rPh sb="0" eb="2">
      <t>テンキ</t>
    </rPh>
    <rPh sb="3" eb="4">
      <t>ハ</t>
    </rPh>
    <phoneticPr fontId="21"/>
  </si>
  <si>
    <t>途中棄権</t>
    <rPh sb="0" eb="2">
      <t>トチュウ</t>
    </rPh>
    <rPh sb="2" eb="4">
      <t>キケン</t>
    </rPh>
    <phoneticPr fontId="21"/>
  </si>
  <si>
    <t>Ｂ１</t>
    <phoneticPr fontId="4"/>
  </si>
  <si>
    <t>１０時にエアコンのスイッチＯＮ。10:30頃効き始める。</t>
    <rPh sb="2" eb="3">
      <t>ジ</t>
    </rPh>
    <rPh sb="21" eb="22">
      <t>コロ</t>
    </rPh>
    <rPh sb="22" eb="23">
      <t>キ</t>
    </rPh>
    <rPh sb="24" eb="25">
      <t>ハジ</t>
    </rPh>
    <phoneticPr fontId="21"/>
  </si>
  <si>
    <t>棄権</t>
    <rPh sb="0" eb="2">
      <t>キケン</t>
    </rPh>
    <phoneticPr fontId="21"/>
  </si>
  <si>
    <t>１</t>
    <phoneticPr fontId="21"/>
  </si>
  <si>
    <t>２</t>
    <phoneticPr fontId="21"/>
  </si>
  <si>
    <t>３</t>
    <phoneticPr fontId="21"/>
  </si>
  <si>
    <t>４</t>
    <phoneticPr fontId="21"/>
  </si>
  <si>
    <t>1</t>
    <phoneticPr fontId="21"/>
  </si>
  <si>
    <t>2</t>
    <phoneticPr fontId="21"/>
  </si>
  <si>
    <t>3</t>
    <phoneticPr fontId="21"/>
  </si>
  <si>
    <t>4</t>
    <phoneticPr fontId="21"/>
  </si>
  <si>
    <t>Ｃ１</t>
    <phoneticPr fontId="4"/>
  </si>
  <si>
    <t>Ｄ１</t>
    <phoneticPr fontId="4"/>
  </si>
  <si>
    <t>Ｅ１</t>
    <phoneticPr fontId="4"/>
  </si>
  <si>
    <t>Ｆ１</t>
    <phoneticPr fontId="4"/>
  </si>
  <si>
    <t>Ｇ１</t>
    <phoneticPr fontId="4"/>
  </si>
  <si>
    <t>Ｈ１</t>
    <phoneticPr fontId="4"/>
  </si>
  <si>
    <t>5</t>
    <phoneticPr fontId="21"/>
  </si>
  <si>
    <t>令和元年7月7日（日）　伊予三島運動公園体育館　参加人数210名</t>
    <rPh sb="0" eb="2">
      <t>レイワ</t>
    </rPh>
    <rPh sb="2" eb="4">
      <t>ガンネン</t>
    </rPh>
    <rPh sb="5" eb="6">
      <t>ガツ</t>
    </rPh>
    <rPh sb="7" eb="8">
      <t>ヒ</t>
    </rPh>
    <rPh sb="9" eb="10">
      <t>ヒ</t>
    </rPh>
    <rPh sb="12" eb="16">
      <t>イヨミシマ</t>
    </rPh>
    <rPh sb="16" eb="20">
      <t>ウンドウコウエン</t>
    </rPh>
    <rPh sb="20" eb="23">
      <t>タイイクカン</t>
    </rPh>
    <rPh sb="24" eb="26">
      <t>サンカ</t>
    </rPh>
    <rPh sb="26" eb="28">
      <t>ニンズウ</t>
    </rPh>
    <rPh sb="31" eb="32">
      <t>メイ</t>
    </rPh>
    <phoneticPr fontId="4"/>
  </si>
  <si>
    <t>Rals（ラルス）</t>
    <phoneticPr fontId="21"/>
  </si>
  <si>
    <t>晴れていたが、例年と比較すると比較的涼しい。８時～９時までサブの窓を開けておいた。</t>
    <rPh sb="0" eb="1">
      <t>ハ</t>
    </rPh>
    <rPh sb="7" eb="9">
      <t>レイネン</t>
    </rPh>
    <rPh sb="10" eb="12">
      <t>ヒカク</t>
    </rPh>
    <rPh sb="15" eb="18">
      <t>ヒカクテキ</t>
    </rPh>
    <rPh sb="18" eb="19">
      <t>スズ</t>
    </rPh>
    <rPh sb="23" eb="24">
      <t>ジ</t>
    </rPh>
    <rPh sb="26" eb="27">
      <t>ジ</t>
    </rPh>
    <rPh sb="32" eb="33">
      <t>マド</t>
    </rPh>
    <rPh sb="34" eb="35">
      <t>ア</t>
    </rPh>
    <phoneticPr fontId="21"/>
  </si>
  <si>
    <t>出場せず本部席専属にいたのは、今井、山内、石川、阿部、石村の５名。</t>
    <rPh sb="0" eb="2">
      <t>シュツジョウ</t>
    </rPh>
    <rPh sb="4" eb="6">
      <t>ホンブ</t>
    </rPh>
    <rPh sb="6" eb="7">
      <t>セキ</t>
    </rPh>
    <rPh sb="7" eb="9">
      <t>センゾク</t>
    </rPh>
    <rPh sb="15" eb="17">
      <t>イマイ</t>
    </rPh>
    <rPh sb="18" eb="20">
      <t>ヤマウチ</t>
    </rPh>
    <rPh sb="21" eb="23">
      <t>イシカワ</t>
    </rPh>
    <rPh sb="24" eb="26">
      <t>アベ</t>
    </rPh>
    <rPh sb="27" eb="29">
      <t>イシムラ</t>
    </rPh>
    <rPh sb="31" eb="32">
      <t>メイ</t>
    </rPh>
    <phoneticPr fontId="21"/>
  </si>
  <si>
    <t>午前中、石村さんサブアリーナ担当。</t>
    <rPh sb="0" eb="3">
      <t>ゴゼンチュウ</t>
    </rPh>
    <rPh sb="4" eb="6">
      <t>イシムラ</t>
    </rPh>
    <rPh sb="14" eb="16">
      <t>タントウ</t>
    </rPh>
    <phoneticPr fontId="21"/>
  </si>
  <si>
    <t>16面で全て15点ゲームにすると、コールがずっと続き、記入や入力が手一杯となる。</t>
    <rPh sb="2" eb="3">
      <t>メン</t>
    </rPh>
    <rPh sb="4" eb="5">
      <t>スベ</t>
    </rPh>
    <rPh sb="8" eb="9">
      <t>テン</t>
    </rPh>
    <rPh sb="24" eb="25">
      <t>ツヅ</t>
    </rPh>
    <rPh sb="27" eb="29">
      <t>キニュウ</t>
    </rPh>
    <rPh sb="30" eb="32">
      <t>ニュウリョク</t>
    </rPh>
    <rPh sb="33" eb="36">
      <t>テイッパイ</t>
    </rPh>
    <phoneticPr fontId="21"/>
  </si>
  <si>
    <t>開会式</t>
    <rPh sb="0" eb="3">
      <t>カイカイシキ</t>
    </rPh>
    <phoneticPr fontId="21"/>
  </si>
  <si>
    <t>11:15からサブアリーナのコールをやめた。</t>
    <phoneticPr fontId="21"/>
  </si>
  <si>
    <t>（予定より随分はやい。キケンが４つ入り、予想以上に進行がはやくなったため。）</t>
    <phoneticPr fontId="21"/>
  </si>
  <si>
    <t>決勝が近づき、15:00にエアコン切る。</t>
    <rPh sb="0" eb="2">
      <t>ケッショウ</t>
    </rPh>
    <rPh sb="3" eb="4">
      <t>チカ</t>
    </rPh>
    <rPh sb="17" eb="18">
      <t>キ</t>
    </rPh>
    <phoneticPr fontId="21"/>
  </si>
  <si>
    <t>14:30頃から決勝が順次行われ、15:30頃には全試合終了。</t>
    <rPh sb="5" eb="6">
      <t>コロ</t>
    </rPh>
    <rPh sb="8" eb="10">
      <t>ケッショウ</t>
    </rPh>
    <rPh sb="11" eb="13">
      <t>ジュンジ</t>
    </rPh>
    <rPh sb="13" eb="14">
      <t>オコナ</t>
    </rPh>
    <rPh sb="22" eb="23">
      <t>コロ</t>
    </rPh>
    <rPh sb="25" eb="28">
      <t>ゼンシアイ</t>
    </rPh>
    <rPh sb="28" eb="30">
      <t>シュウリョウ</t>
    </rPh>
    <phoneticPr fontId="21"/>
  </si>
  <si>
    <t>16:25頃、片付けも全部終わって解散。</t>
    <rPh sb="5" eb="6">
      <t>コロ</t>
    </rPh>
    <rPh sb="7" eb="9">
      <t>カタヅ</t>
    </rPh>
    <rPh sb="11" eb="13">
      <t>ゼンブ</t>
    </rPh>
    <rPh sb="13" eb="14">
      <t>オ</t>
    </rPh>
    <rPh sb="17" eb="19">
      <t>カイサン</t>
    </rPh>
    <phoneticPr fontId="21"/>
  </si>
  <si>
    <t>ただ、今日のように専属スタッフ５名と、出場者が数名いればぎりぎりやっていける。</t>
    <phoneticPr fontId="21"/>
  </si>
  <si>
    <t>出来れば今後、２位上がりとしたいが、４部はブロックが多すぎてできない。</t>
    <rPh sb="0" eb="2">
      <t>デキ</t>
    </rPh>
    <rPh sb="4" eb="6">
      <t>コンゴ</t>
    </rPh>
    <rPh sb="8" eb="9">
      <t>イ</t>
    </rPh>
    <rPh sb="9" eb="10">
      <t>ア</t>
    </rPh>
    <rPh sb="19" eb="20">
      <t>ブ</t>
    </rPh>
    <rPh sb="26" eb="27">
      <t>オオ</t>
    </rPh>
    <phoneticPr fontId="21"/>
  </si>
  <si>
    <t>そのため、来年５部を作ることとした。それでも３２組を超える場合には、ＡＢの２つに分け、</t>
    <rPh sb="5" eb="7">
      <t>ライネン</t>
    </rPh>
    <rPh sb="8" eb="9">
      <t>ブ</t>
    </rPh>
    <rPh sb="10" eb="11">
      <t>ツク</t>
    </rPh>
    <rPh sb="24" eb="25">
      <t>クミ</t>
    </rPh>
    <rPh sb="26" eb="27">
      <t>コ</t>
    </rPh>
    <rPh sb="29" eb="31">
      <t>バアイ</t>
    </rPh>
    <rPh sb="40" eb="41">
      <t>ワ</t>
    </rPh>
    <phoneticPr fontId="21"/>
  </si>
  <si>
    <t>その場合、楯が間に合わないので、楯をやめて賞品とする案が出ている。</t>
    <rPh sb="2" eb="4">
      <t>バアイ</t>
    </rPh>
    <rPh sb="5" eb="6">
      <t>タテ</t>
    </rPh>
    <rPh sb="7" eb="8">
      <t>マ</t>
    </rPh>
    <rPh sb="9" eb="10">
      <t>ア</t>
    </rPh>
    <rPh sb="16" eb="17">
      <t>タテ</t>
    </rPh>
    <rPh sb="21" eb="23">
      <t>ショウヒン</t>
    </rPh>
    <rPh sb="26" eb="27">
      <t>アン</t>
    </rPh>
    <rPh sb="28" eb="29">
      <t>デ</t>
    </rPh>
    <phoneticPr fontId="21"/>
  </si>
  <si>
    <t>例えば４部Ａと４部Ｂの２つの優勝・準優勝を決めるかたちを考えることとした。（開会式でも説明）</t>
    <rPh sb="0" eb="1">
      <t>タト</t>
    </rPh>
    <rPh sb="4" eb="5">
      <t>ブ</t>
    </rPh>
    <rPh sb="8" eb="9">
      <t>ブ</t>
    </rPh>
    <rPh sb="14" eb="16">
      <t>ユウショウ</t>
    </rPh>
    <rPh sb="17" eb="20">
      <t>ジュンユウショウ</t>
    </rPh>
    <rPh sb="21" eb="22">
      <t>キ</t>
    </rPh>
    <rPh sb="28" eb="29">
      <t>カンガ</t>
    </rPh>
    <rPh sb="38" eb="40">
      <t>カイカイ</t>
    </rPh>
    <rPh sb="40" eb="41">
      <t>シキ</t>
    </rPh>
    <rPh sb="43" eb="45">
      <t>セツメイ</t>
    </rPh>
    <phoneticPr fontId="21"/>
  </si>
  <si>
    <t>以上</t>
    <rPh sb="0" eb="2">
      <t>イジョウ</t>
    </rPh>
    <phoneticPr fontId="21"/>
  </si>
  <si>
    <t>棄権が４チームいたため、１試合平均20～21分で進行した。（当初予測：予選リーグ23～25分、決勝トーナメント40分）</t>
    <rPh sb="0" eb="2">
      <t>キケン</t>
    </rPh>
    <rPh sb="13" eb="15">
      <t>シアイ</t>
    </rPh>
    <rPh sb="15" eb="17">
      <t>ヘイキン</t>
    </rPh>
    <rPh sb="22" eb="23">
      <t>フン</t>
    </rPh>
    <rPh sb="24" eb="26">
      <t>シンコウ</t>
    </rPh>
    <rPh sb="30" eb="32">
      <t>トウショ</t>
    </rPh>
    <rPh sb="32" eb="34">
      <t>ヨソク</t>
    </rPh>
    <rPh sb="35" eb="37">
      <t>ヨセン</t>
    </rPh>
    <rPh sb="45" eb="46">
      <t>フン</t>
    </rPh>
    <rPh sb="47" eb="49">
      <t>ケッショウ</t>
    </rPh>
    <rPh sb="57" eb="58">
      <t>フン</t>
    </rPh>
    <phoneticPr fontId="21"/>
  </si>
  <si>
    <t>スマッシュ</t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</si>
</sst>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¥&quot;#,##0;[Red]&quot;¥&quot;\-#,##0"/>
    <numFmt numFmtId="176" formatCode="&quot;(&quot;@&quot;)&quot;"/>
    <numFmt numFmtId="177" formatCode="\-"/>
    <numFmt numFmtId="178" formatCode="&quot;&quot;@&quot;位&quot;"/>
  </numFmts>
  <fonts count="36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標準明朝"/>
      <family val="1"/>
      <charset val="128"/>
    </font>
    <font>
      <sz val="6"/>
      <name val="ＭＳ ゴシック"/>
      <family val="3"/>
      <charset val="128"/>
    </font>
    <font>
      <sz val="11"/>
      <color indexed="8"/>
      <name val="ＭＳ ゴシック"/>
      <family val="3"/>
      <charset val="128"/>
    </font>
    <font>
      <sz val="14"/>
      <color indexed="8"/>
      <name val="ＭＳ ゴシック"/>
      <family val="3"/>
      <charset val="128"/>
    </font>
    <font>
      <sz val="8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18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7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36"/>
      <color indexed="8"/>
      <name val="ＭＳ Ｐゴシック"/>
      <family val="3"/>
      <charset val="128"/>
    </font>
    <font>
      <sz val="22"/>
      <color indexed="8"/>
      <name val="HG丸ｺﾞｼｯｸM-PRO"/>
      <family val="3"/>
      <charset val="128"/>
    </font>
    <font>
      <b/>
      <sz val="20"/>
      <color indexed="8"/>
      <name val="ＭＳ Ｐゴシック"/>
      <family val="3"/>
      <charset val="128"/>
    </font>
    <font>
      <b/>
      <sz val="20"/>
      <color indexed="8"/>
      <name val="HG丸ｺﾞｼｯｸM-PRO"/>
      <family val="3"/>
      <charset val="128"/>
    </font>
    <font>
      <sz val="14"/>
      <color indexed="8"/>
      <name val="HG丸ｺﾞｼｯｸM-PRO"/>
      <family val="3"/>
      <charset val="128"/>
    </font>
    <font>
      <sz val="18"/>
      <color indexed="8"/>
      <name val="HG丸ｺﾞｼｯｸM-PRO"/>
      <family val="3"/>
      <charset val="128"/>
    </font>
    <font>
      <sz val="9"/>
      <color rgb="FFFF0000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5FFF5"/>
        <bgColor indexed="64"/>
      </patternFill>
    </fill>
    <fill>
      <patternFill patternType="solid">
        <fgColor rgb="FFD5FFEF"/>
        <bgColor indexed="64"/>
      </patternFill>
    </fill>
  </fills>
  <borders count="148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thin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double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/>
      <top style="double">
        <color indexed="64"/>
      </top>
      <bottom style="hair">
        <color indexed="8"/>
      </bottom>
      <diagonal/>
    </border>
    <border>
      <left/>
      <right/>
      <top style="double">
        <color indexed="64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double">
        <color indexed="64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mediumDashDot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8"/>
      </top>
      <bottom/>
      <diagonal/>
    </border>
    <border>
      <left/>
      <right style="thin">
        <color indexed="64"/>
      </right>
      <top/>
      <bottom style="double">
        <color indexed="8"/>
      </bottom>
      <diagonal/>
    </border>
    <border>
      <left style="thin">
        <color indexed="8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8"/>
      </left>
      <right/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/>
      <top style="medium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medium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medium">
        <color indexed="64"/>
      </right>
      <top style="thin">
        <color indexed="64"/>
      </top>
      <bottom/>
      <diagonal style="thin">
        <color indexed="64"/>
      </diagonal>
    </border>
    <border diagonalDown="1">
      <left/>
      <right style="medium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Down="1">
      <left/>
      <right/>
      <top/>
      <bottom style="medium">
        <color indexed="64"/>
      </bottom>
      <diagonal style="thin">
        <color indexed="64"/>
      </diagonal>
    </border>
    <border diagonalDown="1">
      <left/>
      <right style="medium">
        <color indexed="64"/>
      </right>
      <top/>
      <bottom style="medium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medium">
        <color indexed="64"/>
      </bottom>
      <diagonal style="thin">
        <color indexed="64"/>
      </diagonal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hair">
        <color indexed="8"/>
      </bottom>
      <diagonal/>
    </border>
    <border diagonalDown="1">
      <left style="medium">
        <color indexed="64"/>
      </left>
      <right/>
      <top style="medium">
        <color indexed="64"/>
      </top>
      <bottom/>
      <diagonal style="hair">
        <color indexed="64"/>
      </diagonal>
    </border>
    <border diagonalDown="1">
      <left/>
      <right/>
      <top style="medium">
        <color indexed="64"/>
      </top>
      <bottom/>
      <diagonal style="hair">
        <color indexed="64"/>
      </diagonal>
    </border>
    <border diagonalDown="1">
      <left/>
      <right style="thin">
        <color indexed="64"/>
      </right>
      <top style="medium">
        <color indexed="64"/>
      </top>
      <bottom/>
      <diagonal style="hair">
        <color indexed="64"/>
      </diagonal>
    </border>
    <border diagonalDown="1">
      <left style="thin">
        <color indexed="64"/>
      </left>
      <right/>
      <top style="medium">
        <color indexed="64"/>
      </top>
      <bottom/>
      <diagonal style="hair">
        <color indexed="64"/>
      </diagonal>
    </border>
    <border diagonalDown="1">
      <left/>
      <right style="medium">
        <color indexed="64"/>
      </right>
      <top style="medium">
        <color indexed="64"/>
      </top>
      <bottom/>
      <diagonal style="hair">
        <color indexed="64"/>
      </diagonal>
    </border>
    <border diagonalDown="1">
      <left style="medium">
        <color indexed="64"/>
      </left>
      <right/>
      <top/>
      <bottom/>
      <diagonal style="hair">
        <color indexed="64"/>
      </diagonal>
    </border>
    <border diagonalDown="1">
      <left/>
      <right/>
      <top/>
      <bottom/>
      <diagonal style="hair">
        <color indexed="64"/>
      </diagonal>
    </border>
    <border diagonalDown="1">
      <left/>
      <right style="thin">
        <color indexed="64"/>
      </right>
      <top/>
      <bottom/>
      <diagonal style="hair">
        <color indexed="64"/>
      </diagonal>
    </border>
    <border diagonalDown="1">
      <left style="thin">
        <color indexed="64"/>
      </left>
      <right/>
      <top/>
      <bottom/>
      <diagonal style="hair">
        <color indexed="64"/>
      </diagonal>
    </border>
    <border diagonalDown="1">
      <left/>
      <right style="medium">
        <color indexed="64"/>
      </right>
      <top/>
      <bottom/>
      <diagonal style="hair">
        <color indexed="64"/>
      </diagonal>
    </border>
    <border diagonalDown="1">
      <left style="medium">
        <color indexed="64"/>
      </left>
      <right/>
      <top/>
      <bottom style="thin">
        <color indexed="64"/>
      </bottom>
      <diagonal style="hair">
        <color indexed="64"/>
      </diagonal>
    </border>
    <border diagonalDown="1">
      <left/>
      <right/>
      <top/>
      <bottom style="thin">
        <color indexed="64"/>
      </bottom>
      <diagonal style="hair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hair">
        <color indexed="64"/>
      </diagonal>
    </border>
    <border diagonalDown="1">
      <left/>
      <right style="medium">
        <color indexed="64"/>
      </right>
      <top/>
      <bottom style="thin">
        <color indexed="64"/>
      </bottom>
      <diagonal style="hair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hair">
        <color indexed="64"/>
      </diagonal>
    </border>
    <border diagonalDown="1">
      <left/>
      <right/>
      <top style="thin">
        <color indexed="64"/>
      </top>
      <bottom/>
      <diagonal style="hair">
        <color indexed="64"/>
      </diagonal>
    </border>
    <border diagonalDown="1">
      <left style="medium">
        <color indexed="64"/>
      </left>
      <right/>
      <top/>
      <bottom style="medium">
        <color indexed="64"/>
      </bottom>
      <diagonal style="hair">
        <color indexed="64"/>
      </diagonal>
    </border>
    <border diagonalDown="1">
      <left/>
      <right/>
      <top/>
      <bottom style="medium">
        <color indexed="64"/>
      </bottom>
      <diagonal style="hair">
        <color indexed="64"/>
      </diagonal>
    </border>
    <border diagonalDown="1">
      <left/>
      <right style="thin">
        <color indexed="64"/>
      </right>
      <top/>
      <bottom style="medium">
        <color indexed="64"/>
      </bottom>
      <diagonal style="hair">
        <color indexed="64"/>
      </diagonal>
    </border>
    <border diagonalDown="1">
      <left style="medium">
        <color indexed="64"/>
      </left>
      <right/>
      <top style="thin">
        <color indexed="64"/>
      </top>
      <bottom/>
      <diagonal style="hair">
        <color indexed="64"/>
      </diagonal>
    </border>
    <border diagonalDown="1">
      <left style="thin">
        <color indexed="64"/>
      </left>
      <right/>
      <top style="thin">
        <color indexed="64"/>
      </top>
      <bottom/>
      <diagonal style="hair">
        <color indexed="64"/>
      </diagonal>
    </border>
    <border diagonalDown="1">
      <left/>
      <right style="medium">
        <color indexed="64"/>
      </right>
      <top style="thin">
        <color indexed="64"/>
      </top>
      <bottom/>
      <diagonal style="hair">
        <color indexed="64"/>
      </diagonal>
    </border>
    <border>
      <left style="thin">
        <color indexed="64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n">
        <color indexed="64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n">
        <color indexed="64"/>
      </right>
      <top/>
      <bottom style="thick">
        <color rgb="FFFF0000"/>
      </bottom>
      <diagonal/>
    </border>
    <border>
      <left/>
      <right style="thin">
        <color indexed="64"/>
      </right>
      <top style="thick">
        <color rgb="FFFF0000"/>
      </top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 diagonalDown="1">
      <left style="thin">
        <color indexed="64"/>
      </left>
      <right/>
      <top/>
      <bottom style="medium">
        <color indexed="64"/>
      </bottom>
      <diagonal style="hair">
        <color indexed="64"/>
      </diagonal>
    </border>
  </borders>
  <cellStyleXfs count="17">
    <xf numFmtId="0" fontId="0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6" fontId="6" fillId="0" borderId="0" applyFont="0" applyFill="0" applyBorder="0" applyAlignment="0" applyProtection="0">
      <alignment vertical="center"/>
    </xf>
    <xf numFmtId="0" fontId="5" fillId="0" borderId="0" applyBorder="0"/>
    <xf numFmtId="0" fontId="6" fillId="0" borderId="0"/>
    <xf numFmtId="0" fontId="6" fillId="0" borderId="0">
      <alignment vertical="center"/>
    </xf>
    <xf numFmtId="0" fontId="6" fillId="0" borderId="0"/>
    <xf numFmtId="0" fontId="5" fillId="0" borderId="0" applyBorder="0"/>
    <xf numFmtId="0" fontId="5" fillId="0" borderId="0" applyBorder="0"/>
    <xf numFmtId="0" fontId="20" fillId="0" borderId="0">
      <alignment vertical="center"/>
    </xf>
    <xf numFmtId="0" fontId="20" fillId="0" borderId="0">
      <alignment vertical="center"/>
    </xf>
    <xf numFmtId="0" fontId="24" fillId="0" borderId="0"/>
    <xf numFmtId="0" fontId="2" fillId="0" borderId="0">
      <alignment vertical="center"/>
    </xf>
    <xf numFmtId="0" fontId="1" fillId="0" borderId="0">
      <alignment vertical="center"/>
    </xf>
    <xf numFmtId="38" fontId="3" fillId="0" borderId="0" applyFont="0" applyFill="0" applyBorder="0" applyAlignment="0" applyProtection="0">
      <alignment vertical="center"/>
    </xf>
  </cellStyleXfs>
  <cellXfs count="608">
    <xf numFmtId="0" fontId="0" fillId="0" borderId="0" xfId="0">
      <alignment vertical="center"/>
    </xf>
    <xf numFmtId="0" fontId="3" fillId="4" borderId="0" xfId="9" applyFont="1" applyFill="1" applyAlignment="1">
      <alignment vertical="center"/>
    </xf>
    <xf numFmtId="0" fontId="19" fillId="4" borderId="0" xfId="9" applyFont="1" applyFill="1" applyBorder="1" applyAlignment="1">
      <alignment vertical="center" shrinkToFit="1"/>
    </xf>
    <xf numFmtId="0" fontId="12" fillId="4" borderId="103" xfId="9" applyFont="1" applyFill="1" applyBorder="1" applyAlignment="1">
      <alignment vertical="center"/>
    </xf>
    <xf numFmtId="0" fontId="12" fillId="4" borderId="40" xfId="9" applyFont="1" applyFill="1" applyBorder="1" applyAlignment="1">
      <alignment vertical="center"/>
    </xf>
    <xf numFmtId="0" fontId="17" fillId="4" borderId="20" xfId="9" applyFont="1" applyFill="1" applyBorder="1" applyAlignment="1">
      <alignment vertical="center" shrinkToFit="1"/>
    </xf>
    <xf numFmtId="176" fontId="17" fillId="4" borderId="10" xfId="9" applyNumberFormat="1" applyFont="1" applyFill="1" applyBorder="1" applyAlignment="1">
      <alignment vertical="center" shrinkToFit="1"/>
    </xf>
    <xf numFmtId="0" fontId="17" fillId="4" borderId="5" xfId="9" applyFont="1" applyFill="1" applyBorder="1" applyAlignment="1">
      <alignment vertical="center" shrinkToFit="1"/>
    </xf>
    <xf numFmtId="176" fontId="17" fillId="4" borderId="0" xfId="9" applyNumberFormat="1" applyFont="1" applyFill="1" applyBorder="1" applyAlignment="1">
      <alignment vertical="center" shrinkToFit="1"/>
    </xf>
    <xf numFmtId="0" fontId="17" fillId="4" borderId="3" xfId="9" applyFont="1" applyFill="1" applyBorder="1" applyAlignment="1">
      <alignment vertical="center" shrinkToFit="1"/>
    </xf>
    <xf numFmtId="0" fontId="17" fillId="4" borderId="2" xfId="9" applyNumberFormat="1" applyFont="1" applyFill="1" applyBorder="1" applyAlignment="1">
      <alignment horizontal="center" vertical="center" shrinkToFit="1"/>
    </xf>
    <xf numFmtId="0" fontId="17" fillId="4" borderId="22" xfId="9" applyFont="1" applyFill="1" applyBorder="1" applyAlignment="1">
      <alignment vertical="center" shrinkToFit="1"/>
    </xf>
    <xf numFmtId="0" fontId="17" fillId="4" borderId="21" xfId="9" applyNumberFormat="1" applyFont="1" applyFill="1" applyBorder="1" applyAlignment="1">
      <alignment horizontal="center" vertical="center" shrinkToFit="1"/>
    </xf>
    <xf numFmtId="0" fontId="17" fillId="4" borderId="0" xfId="9" applyFont="1" applyFill="1" applyBorder="1" applyAlignment="1">
      <alignment vertical="center" shrinkToFit="1"/>
    </xf>
    <xf numFmtId="0" fontId="17" fillId="4" borderId="0" xfId="9" applyFont="1" applyFill="1" applyBorder="1" applyAlignment="1">
      <alignment horizontal="left" vertical="center" shrinkToFit="1"/>
    </xf>
    <xf numFmtId="0" fontId="17" fillId="4" borderId="8" xfId="9" applyFont="1" applyFill="1" applyBorder="1" applyAlignment="1">
      <alignment vertical="center" shrinkToFit="1"/>
    </xf>
    <xf numFmtId="0" fontId="11" fillId="4" borderId="0" xfId="9" applyFont="1" applyFill="1" applyBorder="1" applyAlignment="1">
      <alignment vertical="center" shrinkToFit="1"/>
    </xf>
    <xf numFmtId="0" fontId="17" fillId="4" borderId="23" xfId="9" applyFont="1" applyFill="1" applyBorder="1" applyAlignment="1">
      <alignment vertical="center" shrinkToFit="1"/>
    </xf>
    <xf numFmtId="0" fontId="17" fillId="4" borderId="21" xfId="9" applyFont="1" applyFill="1" applyBorder="1" applyAlignment="1">
      <alignment vertical="center" shrinkToFit="1"/>
    </xf>
    <xf numFmtId="0" fontId="17" fillId="4" borderId="9" xfId="9" applyFont="1" applyFill="1" applyBorder="1" applyAlignment="1">
      <alignment vertical="center" shrinkToFit="1"/>
    </xf>
    <xf numFmtId="0" fontId="17" fillId="4" borderId="10" xfId="9" applyFont="1" applyFill="1" applyBorder="1" applyAlignment="1">
      <alignment vertical="center" shrinkToFit="1"/>
    </xf>
    <xf numFmtId="0" fontId="12" fillId="4" borderId="0" xfId="9" applyFont="1" applyFill="1" applyBorder="1" applyAlignment="1">
      <alignment vertical="center"/>
    </xf>
    <xf numFmtId="0" fontId="11" fillId="4" borderId="0" xfId="9" applyFont="1" applyFill="1" applyBorder="1" applyAlignment="1">
      <alignment vertical="center"/>
    </xf>
    <xf numFmtId="0" fontId="3" fillId="4" borderId="0" xfId="9" applyFont="1" applyFill="1" applyBorder="1" applyAlignment="1">
      <alignment vertical="center"/>
    </xf>
    <xf numFmtId="0" fontId="17" fillId="4" borderId="32" xfId="9" applyFont="1" applyFill="1" applyBorder="1" applyAlignment="1">
      <alignment vertical="center" shrinkToFit="1"/>
    </xf>
    <xf numFmtId="0" fontId="11" fillId="4" borderId="8" xfId="9" applyFont="1" applyFill="1" applyBorder="1" applyAlignment="1">
      <alignment vertical="center" shrinkToFit="1"/>
    </xf>
    <xf numFmtId="0" fontId="12" fillId="4" borderId="0" xfId="9" applyFont="1" applyFill="1" applyBorder="1" applyAlignment="1">
      <alignment vertical="center" shrinkToFit="1"/>
    </xf>
    <xf numFmtId="0" fontId="15" fillId="4" borderId="0" xfId="9" applyFont="1" applyFill="1" applyBorder="1" applyAlignment="1">
      <alignment horizontal="left" vertical="center"/>
    </xf>
    <xf numFmtId="0" fontId="17" fillId="4" borderId="5" xfId="9" applyFont="1" applyFill="1" applyBorder="1" applyAlignment="1">
      <alignment horizontal="left" vertical="center" shrinkToFit="1"/>
    </xf>
    <xf numFmtId="178" fontId="3" fillId="4" borderId="0" xfId="9" applyNumberFormat="1" applyFont="1" applyFill="1" applyBorder="1" applyAlignment="1">
      <alignment vertical="center" shrinkToFit="1"/>
    </xf>
    <xf numFmtId="0" fontId="17" fillId="4" borderId="38" xfId="9" applyFont="1" applyFill="1" applyBorder="1" applyAlignment="1">
      <alignment horizontal="left" vertical="center" shrinkToFit="1"/>
    </xf>
    <xf numFmtId="176" fontId="17" fillId="4" borderId="24" xfId="9" applyNumberFormat="1" applyFont="1" applyFill="1" applyBorder="1" applyAlignment="1">
      <alignment vertical="center" shrinkToFit="1"/>
    </xf>
    <xf numFmtId="0" fontId="17" fillId="4" borderId="0" xfId="9" applyNumberFormat="1" applyFont="1" applyFill="1" applyBorder="1" applyAlignment="1">
      <alignment horizontal="center" vertical="center" shrinkToFit="1"/>
    </xf>
    <xf numFmtId="38" fontId="12" fillId="4" borderId="0" xfId="2" applyFont="1" applyFill="1" applyBorder="1" applyAlignment="1">
      <alignment horizontal="right" vertical="center" shrinkToFit="1"/>
    </xf>
    <xf numFmtId="38" fontId="12" fillId="4" borderId="4" xfId="2" applyFont="1" applyFill="1" applyBorder="1" applyAlignment="1">
      <alignment horizontal="right" vertical="center" shrinkToFit="1"/>
    </xf>
    <xf numFmtId="177" fontId="17" fillId="4" borderId="0" xfId="9" applyNumberFormat="1" applyFont="1" applyFill="1" applyBorder="1" applyAlignment="1">
      <alignment horizontal="left" vertical="top" shrinkToFit="1"/>
    </xf>
    <xf numFmtId="38" fontId="12" fillId="4" borderId="2" xfId="2" applyFont="1" applyFill="1" applyBorder="1" applyAlignment="1">
      <alignment horizontal="right" vertical="center" shrinkToFit="1"/>
    </xf>
    <xf numFmtId="38" fontId="12" fillId="4" borderId="1" xfId="2" applyFont="1" applyFill="1" applyBorder="1" applyAlignment="1">
      <alignment horizontal="right" vertical="center" shrinkToFit="1"/>
    </xf>
    <xf numFmtId="0" fontId="17" fillId="4" borderId="0" xfId="9" applyFont="1" applyFill="1" applyAlignment="1">
      <alignment vertical="center"/>
    </xf>
    <xf numFmtId="38" fontId="17" fillId="4" borderId="10" xfId="1" applyFont="1" applyFill="1" applyBorder="1" applyAlignment="1">
      <alignment vertical="center" shrinkToFit="1"/>
    </xf>
    <xf numFmtId="176" fontId="11" fillId="4" borderId="0" xfId="9" applyNumberFormat="1" applyFont="1" applyFill="1" applyBorder="1" applyAlignment="1">
      <alignment vertical="center" shrinkToFit="1"/>
    </xf>
    <xf numFmtId="177" fontId="12" fillId="4" borderId="0" xfId="9" applyNumberFormat="1" applyFont="1" applyFill="1" applyBorder="1" applyAlignment="1">
      <alignment horizontal="left" vertical="top" shrinkToFit="1"/>
    </xf>
    <xf numFmtId="0" fontId="3" fillId="4" borderId="65" xfId="9" applyFont="1" applyFill="1" applyBorder="1" applyAlignment="1">
      <alignment vertical="center"/>
    </xf>
    <xf numFmtId="0" fontId="15" fillId="4" borderId="65" xfId="9" applyFont="1" applyFill="1" applyBorder="1" applyAlignment="1">
      <alignment horizontal="left" vertical="center"/>
    </xf>
    <xf numFmtId="0" fontId="17" fillId="4" borderId="0" xfId="9" applyFont="1" applyFill="1" applyAlignment="1">
      <alignment vertical="center" shrinkToFit="1"/>
    </xf>
    <xf numFmtId="38" fontId="17" fillId="4" borderId="0" xfId="9" applyNumberFormat="1" applyFont="1" applyFill="1" applyBorder="1" applyAlignment="1">
      <alignment horizontal="right" vertical="center" shrinkToFit="1"/>
    </xf>
    <xf numFmtId="0" fontId="16" fillId="4" borderId="0" xfId="9" applyFont="1" applyFill="1" applyBorder="1" applyAlignment="1">
      <alignment horizontal="left" vertical="center"/>
    </xf>
    <xf numFmtId="38" fontId="17" fillId="4" borderId="0" xfId="1" applyFont="1" applyFill="1" applyBorder="1" applyAlignment="1">
      <alignment vertical="center" shrinkToFit="1"/>
    </xf>
    <xf numFmtId="0" fontId="11" fillId="4" borderId="103" xfId="9" applyFont="1" applyFill="1" applyBorder="1" applyAlignment="1">
      <alignment vertical="center" shrinkToFit="1"/>
    </xf>
    <xf numFmtId="0" fontId="11" fillId="4" borderId="32" xfId="9" applyFont="1" applyFill="1" applyBorder="1" applyAlignment="1">
      <alignment vertical="center" shrinkToFit="1"/>
    </xf>
    <xf numFmtId="0" fontId="12" fillId="4" borderId="10" xfId="9" applyFont="1" applyFill="1" applyBorder="1" applyAlignment="1">
      <alignment vertical="center" shrinkToFit="1"/>
    </xf>
    <xf numFmtId="0" fontId="12" fillId="4" borderId="0" xfId="9" applyFont="1" applyFill="1" applyAlignment="1">
      <alignment vertical="center"/>
    </xf>
    <xf numFmtId="0" fontId="17" fillId="4" borderId="110" xfId="9" applyNumberFormat="1" applyFont="1" applyFill="1" applyBorder="1" applyAlignment="1">
      <alignment horizontal="center" vertical="center" shrinkToFit="1"/>
    </xf>
    <xf numFmtId="0" fontId="17" fillId="4" borderId="103" xfId="9" applyFont="1" applyFill="1" applyBorder="1" applyAlignment="1">
      <alignment vertical="center" shrinkToFit="1"/>
    </xf>
    <xf numFmtId="0" fontId="17" fillId="4" borderId="104" xfId="9" applyFont="1" applyFill="1" applyBorder="1" applyAlignment="1">
      <alignment vertical="center" shrinkToFit="1"/>
    </xf>
    <xf numFmtId="0" fontId="17" fillId="4" borderId="102" xfId="9" applyFont="1" applyFill="1" applyBorder="1" applyAlignment="1">
      <alignment vertical="center" shrinkToFit="1"/>
    </xf>
    <xf numFmtId="38" fontId="11" fillId="4" borderId="0" xfId="2" applyFont="1" applyFill="1" applyBorder="1" applyAlignment="1">
      <alignment horizontal="center" vertical="center" shrinkToFit="1"/>
    </xf>
    <xf numFmtId="0" fontId="11" fillId="4" borderId="103" xfId="9" applyFont="1" applyFill="1" applyBorder="1" applyAlignment="1">
      <alignment horizontal="center" vertical="center" shrinkToFit="1"/>
    </xf>
    <xf numFmtId="38" fontId="11" fillId="4" borderId="103" xfId="2" applyFont="1" applyFill="1" applyBorder="1" applyAlignment="1">
      <alignment horizontal="center" vertical="center" shrinkToFit="1"/>
    </xf>
    <xf numFmtId="0" fontId="12" fillId="4" borderId="101" xfId="9" applyFont="1" applyFill="1" applyBorder="1" applyAlignment="1">
      <alignment horizontal="center" vertical="center"/>
    </xf>
    <xf numFmtId="0" fontId="17" fillId="4" borderId="101" xfId="9" applyFont="1" applyFill="1" applyBorder="1" applyAlignment="1">
      <alignment vertical="center" shrinkToFit="1"/>
    </xf>
    <xf numFmtId="0" fontId="17" fillId="4" borderId="106" xfId="9" applyFont="1" applyFill="1" applyBorder="1" applyAlignment="1">
      <alignment vertical="center" shrinkToFit="1"/>
    </xf>
    <xf numFmtId="0" fontId="17" fillId="4" borderId="105" xfId="9" applyFont="1" applyFill="1" applyBorder="1" applyAlignment="1">
      <alignment vertical="center" shrinkToFit="1"/>
    </xf>
    <xf numFmtId="0" fontId="12" fillId="4" borderId="0" xfId="9" applyFont="1" applyFill="1" applyBorder="1" applyAlignment="1">
      <alignment horizontal="center" vertical="center"/>
    </xf>
    <xf numFmtId="0" fontId="11" fillId="4" borderId="32" xfId="9" applyFont="1" applyFill="1" applyBorder="1" applyAlignment="1">
      <alignment vertical="center"/>
    </xf>
    <xf numFmtId="0" fontId="17" fillId="4" borderId="0" xfId="9" applyFont="1" applyFill="1" applyBorder="1" applyAlignment="1">
      <alignment horizontal="center" vertical="center" shrinkToFit="1"/>
    </xf>
    <xf numFmtId="0" fontId="15" fillId="4" borderId="0" xfId="9" applyFont="1" applyFill="1" applyAlignment="1">
      <alignment vertical="center"/>
    </xf>
    <xf numFmtId="178" fontId="3" fillId="4" borderId="0" xfId="9" applyNumberFormat="1" applyFont="1" applyFill="1" applyBorder="1" applyAlignment="1">
      <alignment horizontal="center" vertical="center" shrinkToFit="1"/>
    </xf>
    <xf numFmtId="0" fontId="11" fillId="4" borderId="0" xfId="9" applyFont="1" applyFill="1" applyBorder="1" applyAlignment="1">
      <alignment horizontal="center" vertical="center" shrinkToFit="1"/>
    </xf>
    <xf numFmtId="0" fontId="17" fillId="4" borderId="0" xfId="9" applyFont="1" applyFill="1" applyBorder="1" applyAlignment="1">
      <alignment horizontal="left" vertical="top" shrinkToFit="1"/>
    </xf>
    <xf numFmtId="0" fontId="11" fillId="4" borderId="0" xfId="9" applyFont="1" applyFill="1" applyBorder="1" applyAlignment="1">
      <alignment horizontal="center" vertical="center"/>
    </xf>
    <xf numFmtId="0" fontId="18" fillId="4" borderId="0" xfId="9" applyFont="1" applyFill="1" applyBorder="1" applyAlignment="1">
      <alignment horizontal="left" vertical="center" shrinkToFit="1"/>
    </xf>
    <xf numFmtId="0" fontId="17" fillId="4" borderId="0" xfId="9" applyFont="1" applyFill="1" applyBorder="1" applyAlignment="1">
      <alignment horizontal="right" vertical="center" shrinkToFit="1"/>
    </xf>
    <xf numFmtId="0" fontId="17" fillId="4" borderId="103" xfId="9" applyFont="1" applyFill="1" applyBorder="1" applyAlignment="1">
      <alignment horizontal="right" vertical="center" shrinkToFit="1"/>
    </xf>
    <xf numFmtId="38" fontId="11" fillId="4" borderId="0" xfId="9" applyNumberFormat="1" applyFont="1" applyFill="1" applyBorder="1" applyAlignment="1">
      <alignment horizontal="center" vertical="center" shrinkToFit="1"/>
    </xf>
    <xf numFmtId="178" fontId="3" fillId="4" borderId="0" xfId="9" applyNumberFormat="1" applyFont="1" applyFill="1" applyBorder="1" applyAlignment="1">
      <alignment horizontal="center" vertical="center"/>
    </xf>
    <xf numFmtId="0" fontId="17" fillId="4" borderId="10" xfId="9" applyFont="1" applyFill="1" applyBorder="1" applyAlignment="1">
      <alignment horizontal="right" vertical="center" shrinkToFit="1"/>
    </xf>
    <xf numFmtId="0" fontId="12" fillId="4" borderId="0" xfId="9" applyFont="1" applyFill="1" applyBorder="1" applyAlignment="1">
      <alignment horizontal="left" vertical="top" shrinkToFit="1"/>
    </xf>
    <xf numFmtId="0" fontId="15" fillId="4" borderId="0" xfId="9" applyFont="1" applyFill="1" applyAlignment="1">
      <alignment horizontal="left" vertical="center"/>
    </xf>
    <xf numFmtId="0" fontId="17" fillId="4" borderId="101" xfId="9" applyFont="1" applyFill="1" applyBorder="1" applyAlignment="1">
      <alignment horizontal="right" vertical="center" shrinkToFit="1"/>
    </xf>
    <xf numFmtId="0" fontId="11" fillId="4" borderId="0" xfId="9" applyFont="1" applyFill="1" applyBorder="1" applyAlignment="1">
      <alignment horizontal="center" vertical="center"/>
    </xf>
    <xf numFmtId="38" fontId="11" fillId="4" borderId="0" xfId="9" applyNumberFormat="1" applyFont="1" applyFill="1" applyBorder="1" applyAlignment="1">
      <alignment horizontal="center" vertical="center" shrinkToFit="1"/>
    </xf>
    <xf numFmtId="0" fontId="26" fillId="4" borderId="0" xfId="9" applyFont="1" applyFill="1" applyAlignment="1">
      <alignment vertical="center"/>
    </xf>
    <xf numFmtId="0" fontId="29" fillId="4" borderId="0" xfId="9" applyFont="1" applyFill="1" applyAlignment="1">
      <alignment vertical="center"/>
    </xf>
    <xf numFmtId="0" fontId="29" fillId="4" borderId="0" xfId="9" applyFont="1" applyFill="1" applyAlignment="1">
      <alignment horizontal="center" vertical="center"/>
    </xf>
    <xf numFmtId="0" fontId="17" fillId="4" borderId="5" xfId="5" applyFont="1" applyFill="1" applyBorder="1" applyAlignment="1">
      <alignment horizontal="left" vertical="center" shrinkToFit="1"/>
    </xf>
    <xf numFmtId="176" fontId="17" fillId="4" borderId="0" xfId="5" applyNumberFormat="1" applyFont="1" applyFill="1" applyBorder="1" applyAlignment="1">
      <alignment vertical="center" shrinkToFit="1"/>
    </xf>
    <xf numFmtId="0" fontId="17" fillId="4" borderId="22" xfId="5" applyFont="1" applyFill="1" applyBorder="1" applyAlignment="1">
      <alignment vertical="center" shrinkToFit="1"/>
    </xf>
    <xf numFmtId="0" fontId="17" fillId="4" borderId="0" xfId="5" applyNumberFormat="1" applyFont="1" applyFill="1" applyBorder="1" applyAlignment="1">
      <alignment horizontal="center" vertical="center" shrinkToFit="1"/>
    </xf>
    <xf numFmtId="38" fontId="12" fillId="4" borderId="5" xfId="2" applyFont="1" applyFill="1" applyBorder="1" applyAlignment="1">
      <alignment horizontal="right" vertical="center" shrinkToFit="1"/>
    </xf>
    <xf numFmtId="176" fontId="17" fillId="4" borderId="10" xfId="5" applyNumberFormat="1" applyFont="1" applyFill="1" applyBorder="1" applyAlignment="1">
      <alignment vertical="center" shrinkToFit="1"/>
    </xf>
    <xf numFmtId="177" fontId="18" fillId="4" borderId="0" xfId="10" applyNumberFormat="1" applyFont="1" applyFill="1" applyBorder="1" applyAlignment="1">
      <alignment horizontal="right" vertical="center"/>
    </xf>
    <xf numFmtId="0" fontId="18" fillId="4" borderId="0" xfId="10" applyFont="1" applyFill="1" applyBorder="1" applyAlignment="1">
      <alignment horizontal="right" vertical="center"/>
    </xf>
    <xf numFmtId="0" fontId="17" fillId="4" borderId="21" xfId="5" applyNumberFormat="1" applyFont="1" applyFill="1" applyBorder="1" applyAlignment="1">
      <alignment horizontal="center" vertical="center" shrinkToFit="1"/>
    </xf>
    <xf numFmtId="0" fontId="17" fillId="4" borderId="5" xfId="5" applyFont="1" applyFill="1" applyBorder="1" applyAlignment="1">
      <alignment vertical="center" shrinkToFit="1"/>
    </xf>
    <xf numFmtId="0" fontId="17" fillId="4" borderId="20" xfId="5" applyFont="1" applyFill="1" applyBorder="1" applyAlignment="1">
      <alignment vertical="center" shrinkToFit="1"/>
    </xf>
    <xf numFmtId="176" fontId="17" fillId="4" borderId="30" xfId="5" applyNumberFormat="1" applyFont="1" applyFill="1" applyBorder="1" applyAlignment="1">
      <alignment vertical="center" shrinkToFit="1"/>
    </xf>
    <xf numFmtId="177" fontId="18" fillId="4" borderId="0" xfId="10" applyNumberFormat="1" applyFont="1" applyFill="1" applyBorder="1" applyAlignment="1">
      <alignment horizontal="right" vertical="center" shrinkToFit="1"/>
    </xf>
    <xf numFmtId="0" fontId="18" fillId="4" borderId="0" xfId="10" applyFont="1" applyFill="1" applyBorder="1" applyAlignment="1">
      <alignment horizontal="right" vertical="center" shrinkToFit="1"/>
    </xf>
    <xf numFmtId="0" fontId="17" fillId="4" borderId="3" xfId="5" applyFont="1" applyFill="1" applyBorder="1" applyAlignment="1">
      <alignment vertical="center" shrinkToFit="1"/>
    </xf>
    <xf numFmtId="0" fontId="17" fillId="4" borderId="2" xfId="5" applyNumberFormat="1" applyFont="1" applyFill="1" applyBorder="1" applyAlignment="1">
      <alignment horizontal="center" vertical="center" shrinkToFit="1"/>
    </xf>
    <xf numFmtId="38" fontId="12" fillId="4" borderId="3" xfId="2" applyFont="1" applyFill="1" applyBorder="1" applyAlignment="1">
      <alignment horizontal="right" vertical="center" shrinkToFit="1"/>
    </xf>
    <xf numFmtId="178" fontId="18" fillId="4" borderId="0" xfId="5" applyNumberFormat="1" applyFont="1" applyFill="1" applyBorder="1" applyAlignment="1">
      <alignment vertical="center" shrinkToFit="1"/>
    </xf>
    <xf numFmtId="0" fontId="17" fillId="4" borderId="0" xfId="5" applyFont="1" applyFill="1" applyBorder="1" applyAlignment="1">
      <alignment vertical="center" shrinkToFit="1"/>
    </xf>
    <xf numFmtId="0" fontId="11" fillId="4" borderId="0" xfId="5" applyFont="1" applyFill="1" applyBorder="1" applyAlignment="1">
      <alignment horizontal="center" vertical="center"/>
    </xf>
    <xf numFmtId="0" fontId="19" fillId="2" borderId="0" xfId="5" applyFont="1" applyFill="1" applyAlignment="1">
      <alignment vertical="center" shrinkToFit="1"/>
    </xf>
    <xf numFmtId="0" fontId="3" fillId="2" borderId="0" xfId="5" applyFont="1" applyFill="1" applyAlignment="1">
      <alignment vertical="center"/>
    </xf>
    <xf numFmtId="0" fontId="11" fillId="2" borderId="27" xfId="5" applyFont="1" applyFill="1" applyBorder="1" applyAlignment="1">
      <alignment horizontal="center" shrinkToFit="1"/>
    </xf>
    <xf numFmtId="0" fontId="11" fillId="2" borderId="25" xfId="5" applyFont="1" applyFill="1" applyBorder="1" applyAlignment="1">
      <alignment horizontal="center" shrinkToFit="1"/>
    </xf>
    <xf numFmtId="0" fontId="11" fillId="2" borderId="26" xfId="5" applyFont="1" applyFill="1" applyBorder="1" applyAlignment="1">
      <alignment horizontal="center" shrinkToFit="1"/>
    </xf>
    <xf numFmtId="0" fontId="11" fillId="3" borderId="8" xfId="5" applyFont="1" applyFill="1" applyBorder="1" applyAlignment="1">
      <alignment horizontal="right" vertical="center" shrinkToFit="1"/>
    </xf>
    <xf numFmtId="177" fontId="11" fillId="2" borderId="0" xfId="5" applyNumberFormat="1" applyFont="1" applyFill="1" applyBorder="1" applyAlignment="1">
      <alignment horizontal="right" vertical="center" shrinkToFit="1"/>
    </xf>
    <xf numFmtId="0" fontId="11" fillId="3" borderId="0" xfId="5" applyFont="1" applyFill="1" applyBorder="1" applyAlignment="1">
      <alignment horizontal="right" vertical="center" shrinkToFit="1"/>
    </xf>
    <xf numFmtId="177" fontId="11" fillId="2" borderId="24" xfId="5" applyNumberFormat="1" applyFont="1" applyFill="1" applyBorder="1" applyAlignment="1">
      <alignment horizontal="right" vertical="center" shrinkToFit="1"/>
    </xf>
    <xf numFmtId="0" fontId="11" fillId="3" borderId="24" xfId="5" applyFont="1" applyFill="1" applyBorder="1" applyAlignment="1">
      <alignment horizontal="right" vertical="center" shrinkToFit="1"/>
    </xf>
    <xf numFmtId="0" fontId="11" fillId="2" borderId="16" xfId="5" applyFont="1" applyFill="1" applyBorder="1" applyAlignment="1">
      <alignment shrinkToFit="1"/>
    </xf>
    <xf numFmtId="0" fontId="11" fillId="2" borderId="0" xfId="5" applyFont="1" applyFill="1" applyBorder="1" applyAlignment="1">
      <alignment shrinkToFit="1"/>
    </xf>
    <xf numFmtId="38" fontId="11" fillId="2" borderId="16" xfId="2" applyFont="1" applyFill="1" applyBorder="1" applyAlignment="1">
      <alignment shrinkToFit="1"/>
    </xf>
    <xf numFmtId="38" fontId="11" fillId="2" borderId="0" xfId="2" applyFont="1" applyFill="1" applyBorder="1" applyAlignment="1">
      <alignment shrinkToFit="1"/>
    </xf>
    <xf numFmtId="0" fontId="11" fillId="2" borderId="15" xfId="5" applyFont="1" applyFill="1" applyBorder="1" applyAlignment="1">
      <alignment shrinkToFit="1"/>
    </xf>
    <xf numFmtId="0" fontId="11" fillId="3" borderId="28" xfId="5" applyFont="1" applyFill="1" applyBorder="1" applyAlignment="1">
      <alignment horizontal="right" vertical="center" shrinkToFit="1"/>
    </xf>
    <xf numFmtId="0" fontId="11" fillId="2" borderId="16" xfId="5" applyFont="1" applyFill="1" applyBorder="1" applyAlignment="1">
      <alignment horizontal="center" shrinkToFit="1"/>
    </xf>
    <xf numFmtId="0" fontId="11" fillId="2" borderId="0" xfId="5" applyFont="1" applyFill="1" applyBorder="1" applyAlignment="1">
      <alignment horizontal="center" shrinkToFit="1"/>
    </xf>
    <xf numFmtId="0" fontId="11" fillId="2" borderId="19" xfId="5" applyFont="1" applyFill="1" applyBorder="1" applyAlignment="1">
      <alignment horizontal="center" shrinkToFit="1"/>
    </xf>
    <xf numFmtId="0" fontId="11" fillId="2" borderId="17" xfId="5" applyFont="1" applyFill="1" applyBorder="1" applyAlignment="1">
      <alignment horizontal="center" shrinkToFit="1"/>
    </xf>
    <xf numFmtId="0" fontId="11" fillId="2" borderId="18" xfId="5" applyFont="1" applyFill="1" applyBorder="1" applyAlignment="1">
      <alignment horizontal="center" shrinkToFit="1"/>
    </xf>
    <xf numFmtId="0" fontId="11" fillId="2" borderId="15" xfId="5" applyFont="1" applyFill="1" applyBorder="1" applyAlignment="1">
      <alignment horizontal="center" shrinkToFit="1"/>
    </xf>
    <xf numFmtId="0" fontId="11" fillId="3" borderId="0" xfId="5" quotePrefix="1" applyNumberFormat="1" applyFont="1" applyFill="1" applyBorder="1" applyAlignment="1">
      <alignment horizontal="right" vertical="center" shrinkToFit="1"/>
    </xf>
    <xf numFmtId="38" fontId="11" fillId="2" borderId="15" xfId="5" applyNumberFormat="1" applyFont="1" applyFill="1" applyBorder="1" applyAlignment="1">
      <alignment shrinkToFit="1"/>
    </xf>
    <xf numFmtId="38" fontId="11" fillId="2" borderId="16" xfId="2" applyFont="1" applyFill="1" applyBorder="1" applyAlignment="1">
      <alignment horizontal="center" shrinkToFit="1"/>
    </xf>
    <xf numFmtId="38" fontId="11" fillId="2" borderId="0" xfId="2" applyFont="1" applyFill="1" applyBorder="1" applyAlignment="1">
      <alignment horizontal="center" shrinkToFit="1"/>
    </xf>
    <xf numFmtId="38" fontId="11" fillId="2" borderId="15" xfId="5" applyNumberFormat="1" applyFont="1" applyFill="1" applyBorder="1" applyAlignment="1">
      <alignment horizontal="center" shrinkToFit="1"/>
    </xf>
    <xf numFmtId="0" fontId="11" fillId="3" borderId="23" xfId="5" applyFont="1" applyFill="1" applyBorder="1" applyAlignment="1">
      <alignment horizontal="right" vertical="center" shrinkToFit="1"/>
    </xf>
    <xf numFmtId="0" fontId="11" fillId="3" borderId="21" xfId="5" applyFont="1" applyFill="1" applyBorder="1" applyAlignment="1">
      <alignment horizontal="right" vertical="center" shrinkToFit="1"/>
    </xf>
    <xf numFmtId="177" fontId="11" fillId="2" borderId="21" xfId="5" applyNumberFormat="1" applyFont="1" applyFill="1" applyBorder="1" applyAlignment="1">
      <alignment horizontal="right" vertical="center" shrinkToFit="1"/>
    </xf>
    <xf numFmtId="38" fontId="12" fillId="2" borderId="5" xfId="2" applyFont="1" applyFill="1" applyBorder="1" applyAlignment="1">
      <alignment horizontal="right" vertical="center" shrinkToFit="1"/>
    </xf>
    <xf numFmtId="38" fontId="12" fillId="2" borderId="0" xfId="2" applyFont="1" applyFill="1" applyBorder="1" applyAlignment="1">
      <alignment horizontal="right" vertical="center" shrinkToFit="1"/>
    </xf>
    <xf numFmtId="38" fontId="12" fillId="2" borderId="4" xfId="2" applyFont="1" applyFill="1" applyBorder="1" applyAlignment="1">
      <alignment horizontal="right" vertical="center" shrinkToFit="1"/>
    </xf>
    <xf numFmtId="0" fontId="11" fillId="2" borderId="5" xfId="5" applyFont="1" applyFill="1" applyBorder="1" applyAlignment="1">
      <alignment horizontal="right" vertical="center" shrinkToFit="1"/>
    </xf>
    <xf numFmtId="0" fontId="11" fillId="2" borderId="0" xfId="5" applyFont="1" applyFill="1" applyBorder="1" applyAlignment="1">
      <alignment horizontal="right" vertical="center" shrinkToFit="1"/>
    </xf>
    <xf numFmtId="0" fontId="11" fillId="3" borderId="9" xfId="5" applyFont="1" applyFill="1" applyBorder="1" applyAlignment="1">
      <alignment horizontal="right" vertical="center" shrinkToFit="1"/>
    </xf>
    <xf numFmtId="177" fontId="11" fillId="2" borderId="10" xfId="5" applyNumberFormat="1" applyFont="1" applyFill="1" applyBorder="1" applyAlignment="1">
      <alignment horizontal="right" vertical="center" shrinkToFit="1"/>
    </xf>
    <xf numFmtId="0" fontId="11" fillId="3" borderId="10" xfId="5" applyFont="1" applyFill="1" applyBorder="1" applyAlignment="1">
      <alignment horizontal="right" vertical="center" shrinkToFit="1"/>
    </xf>
    <xf numFmtId="0" fontId="11" fillId="2" borderId="19" xfId="5" applyFont="1" applyFill="1" applyBorder="1" applyAlignment="1">
      <alignment shrinkToFit="1"/>
    </xf>
    <xf numFmtId="0" fontId="11" fillId="2" borderId="17" xfId="5" applyFont="1" applyFill="1" applyBorder="1" applyAlignment="1">
      <alignment shrinkToFit="1"/>
    </xf>
    <xf numFmtId="38" fontId="11" fillId="2" borderId="19" xfId="2" applyFont="1" applyFill="1" applyBorder="1" applyAlignment="1">
      <alignment shrinkToFit="1"/>
    </xf>
    <xf numFmtId="38" fontId="11" fillId="2" borderId="17" xfId="2" applyFont="1" applyFill="1" applyBorder="1" applyAlignment="1">
      <alignment shrinkToFit="1"/>
    </xf>
    <xf numFmtId="0" fontId="11" fillId="2" borderId="18" xfId="5" applyFont="1" applyFill="1" applyBorder="1" applyAlignment="1">
      <alignment shrinkToFit="1"/>
    </xf>
    <xf numFmtId="0" fontId="28" fillId="4" borderId="20" xfId="0" applyFont="1" applyFill="1" applyBorder="1">
      <alignment vertical="center"/>
    </xf>
    <xf numFmtId="0" fontId="11" fillId="2" borderId="22" xfId="5" applyFont="1" applyFill="1" applyBorder="1" applyAlignment="1">
      <alignment horizontal="right" vertical="center" shrinkToFit="1"/>
    </xf>
    <xf numFmtId="0" fontId="11" fillId="2" borderId="21" xfId="5" applyFont="1" applyFill="1" applyBorder="1" applyAlignment="1">
      <alignment horizontal="right" vertical="center" shrinkToFit="1"/>
    </xf>
    <xf numFmtId="0" fontId="11" fillId="2" borderId="13" xfId="5" applyFont="1" applyFill="1" applyBorder="1" applyAlignment="1">
      <alignment shrinkToFit="1"/>
    </xf>
    <xf numFmtId="0" fontId="11" fillId="2" borderId="11" xfId="5" applyFont="1" applyFill="1" applyBorder="1" applyAlignment="1">
      <alignment shrinkToFit="1"/>
    </xf>
    <xf numFmtId="38" fontId="11" fillId="2" borderId="13" xfId="2" applyFont="1" applyFill="1" applyBorder="1" applyAlignment="1">
      <alignment shrinkToFit="1"/>
    </xf>
    <xf numFmtId="38" fontId="11" fillId="2" borderId="11" xfId="2" applyFont="1" applyFill="1" applyBorder="1" applyAlignment="1">
      <alignment shrinkToFit="1"/>
    </xf>
    <xf numFmtId="0" fontId="11" fillId="2" borderId="12" xfId="5" applyFont="1" applyFill="1" applyBorder="1" applyAlignment="1">
      <alignment shrinkToFit="1"/>
    </xf>
    <xf numFmtId="0" fontId="11" fillId="2" borderId="13" xfId="5" applyFont="1" applyFill="1" applyBorder="1" applyAlignment="1">
      <alignment horizontal="center" shrinkToFit="1"/>
    </xf>
    <xf numFmtId="0" fontId="11" fillId="2" borderId="11" xfId="5" applyFont="1" applyFill="1" applyBorder="1" applyAlignment="1">
      <alignment horizontal="center" shrinkToFit="1"/>
    </xf>
    <xf numFmtId="0" fontId="11" fillId="2" borderId="12" xfId="5" applyFont="1" applyFill="1" applyBorder="1" applyAlignment="1">
      <alignment horizontal="center" shrinkToFit="1"/>
    </xf>
    <xf numFmtId="0" fontId="11" fillId="2" borderId="8" xfId="5" applyFont="1" applyFill="1" applyBorder="1" applyAlignment="1">
      <alignment horizontal="right" vertical="center" shrinkToFit="1"/>
    </xf>
    <xf numFmtId="0" fontId="11" fillId="2" borderId="23" xfId="5" applyFont="1" applyFill="1" applyBorder="1" applyAlignment="1">
      <alignment horizontal="right" vertical="center" shrinkToFit="1"/>
    </xf>
    <xf numFmtId="0" fontId="11" fillId="2" borderId="20" xfId="5" applyFont="1" applyFill="1" applyBorder="1" applyAlignment="1">
      <alignment horizontal="right" vertical="center" shrinkToFit="1"/>
    </xf>
    <xf numFmtId="0" fontId="11" fillId="2" borderId="10" xfId="5" applyFont="1" applyFill="1" applyBorder="1" applyAlignment="1">
      <alignment horizontal="right" vertical="center" shrinkToFit="1"/>
    </xf>
    <xf numFmtId="0" fontId="11" fillId="2" borderId="9" xfId="5" applyFont="1" applyFill="1" applyBorder="1" applyAlignment="1">
      <alignment horizontal="right" vertical="center" shrinkToFit="1"/>
    </xf>
    <xf numFmtId="0" fontId="11" fillId="2" borderId="3" xfId="5" applyFont="1" applyFill="1" applyBorder="1" applyAlignment="1">
      <alignment horizontal="right" vertical="center" shrinkToFit="1"/>
    </xf>
    <xf numFmtId="177" fontId="11" fillId="2" borderId="2" xfId="5" applyNumberFormat="1" applyFont="1" applyFill="1" applyBorder="1" applyAlignment="1">
      <alignment horizontal="right" vertical="center" shrinkToFit="1"/>
    </xf>
    <xf numFmtId="0" fontId="11" fillId="2" borderId="2" xfId="5" applyFont="1" applyFill="1" applyBorder="1" applyAlignment="1">
      <alignment horizontal="right" vertical="center" shrinkToFit="1"/>
    </xf>
    <xf numFmtId="0" fontId="11" fillId="2" borderId="14" xfId="5" applyFont="1" applyFill="1" applyBorder="1" applyAlignment="1">
      <alignment horizontal="right" vertical="center" shrinkToFit="1"/>
    </xf>
    <xf numFmtId="38" fontId="12" fillId="2" borderId="3" xfId="2" applyFont="1" applyFill="1" applyBorder="1" applyAlignment="1">
      <alignment horizontal="right" vertical="center" shrinkToFit="1"/>
    </xf>
    <xf numFmtId="38" fontId="12" fillId="2" borderId="2" xfId="2" applyFont="1" applyFill="1" applyBorder="1" applyAlignment="1">
      <alignment horizontal="right" vertical="center" shrinkToFit="1"/>
    </xf>
    <xf numFmtId="38" fontId="12" fillId="2" borderId="1" xfId="2" applyFont="1" applyFill="1" applyBorder="1" applyAlignment="1">
      <alignment horizontal="right" vertical="center" shrinkToFit="1"/>
    </xf>
    <xf numFmtId="178" fontId="18" fillId="4" borderId="0" xfId="5" applyNumberFormat="1" applyFont="1" applyFill="1" applyBorder="1" applyAlignment="1">
      <alignment horizontal="center" vertical="center" shrinkToFit="1"/>
    </xf>
    <xf numFmtId="0" fontId="11" fillId="4" borderId="23" xfId="9" applyFont="1" applyFill="1" applyBorder="1" applyAlignment="1">
      <alignment vertical="center" shrinkToFit="1"/>
    </xf>
    <xf numFmtId="0" fontId="11" fillId="4" borderId="21" xfId="9" applyFont="1" applyFill="1" applyBorder="1" applyAlignment="1">
      <alignment vertical="center" shrinkToFit="1"/>
    </xf>
    <xf numFmtId="0" fontId="11" fillId="4" borderId="101" xfId="9" applyFont="1" applyFill="1" applyBorder="1" applyAlignment="1">
      <alignment vertical="center" shrinkToFit="1"/>
    </xf>
    <xf numFmtId="0" fontId="11" fillId="4" borderId="104" xfId="9" applyFont="1" applyFill="1" applyBorder="1" applyAlignment="1">
      <alignment vertical="center" shrinkToFit="1"/>
    </xf>
    <xf numFmtId="0" fontId="17" fillId="4" borderId="106" xfId="9" applyFont="1" applyFill="1" applyBorder="1" applyAlignment="1">
      <alignment horizontal="right" vertical="center" shrinkToFit="1"/>
    </xf>
    <xf numFmtId="0" fontId="17" fillId="4" borderId="0" xfId="9" applyFont="1" applyFill="1" applyAlignment="1">
      <alignment horizontal="right" vertical="center" shrinkToFit="1"/>
    </xf>
    <xf numFmtId="0" fontId="17" fillId="4" borderId="104" xfId="9" applyFont="1" applyFill="1" applyBorder="1" applyAlignment="1">
      <alignment horizontal="right" vertical="center" shrinkToFit="1"/>
    </xf>
    <xf numFmtId="38" fontId="12" fillId="4" borderId="0" xfId="9" applyNumberFormat="1" applyFont="1" applyFill="1" applyBorder="1" applyAlignment="1">
      <alignment horizontal="center" vertical="center" shrinkToFit="1"/>
    </xf>
    <xf numFmtId="38" fontId="12" fillId="4" borderId="103" xfId="9" applyNumberFormat="1" applyFont="1" applyFill="1" applyBorder="1" applyAlignment="1">
      <alignment vertical="center" shrinkToFit="1"/>
    </xf>
    <xf numFmtId="0" fontId="17" fillId="5" borderId="104" xfId="9" applyFont="1" applyFill="1" applyBorder="1" applyAlignment="1">
      <alignment vertical="center" shrinkToFit="1"/>
    </xf>
    <xf numFmtId="0" fontId="17" fillId="5" borderId="0" xfId="9" applyFont="1" applyFill="1" applyBorder="1" applyAlignment="1">
      <alignment vertical="center" shrinkToFit="1"/>
    </xf>
    <xf numFmtId="0" fontId="17" fillId="5" borderId="105" xfId="9" applyFont="1" applyFill="1" applyBorder="1" applyAlignment="1">
      <alignment vertical="center" shrinkToFit="1"/>
    </xf>
    <xf numFmtId="0" fontId="17" fillId="5" borderId="101" xfId="9" applyFont="1" applyFill="1" applyBorder="1" applyAlignment="1">
      <alignment vertical="center" shrinkToFit="1"/>
    </xf>
    <xf numFmtId="0" fontId="17" fillId="5" borderId="106" xfId="9" applyFont="1" applyFill="1" applyBorder="1" applyAlignment="1">
      <alignment vertical="center" shrinkToFit="1"/>
    </xf>
    <xf numFmtId="0" fontId="17" fillId="5" borderId="102" xfId="9" applyFont="1" applyFill="1" applyBorder="1" applyAlignment="1">
      <alignment vertical="center" shrinkToFit="1"/>
    </xf>
    <xf numFmtId="0" fontId="17" fillId="5" borderId="103" xfId="9" applyFont="1" applyFill="1" applyBorder="1" applyAlignment="1">
      <alignment vertical="center" shrinkToFit="1"/>
    </xf>
    <xf numFmtId="0" fontId="17" fillId="5" borderId="32" xfId="9" applyFont="1" applyFill="1" applyBorder="1" applyAlignment="1">
      <alignment vertical="center" shrinkToFit="1"/>
    </xf>
    <xf numFmtId="0" fontId="11" fillId="5" borderId="105" xfId="9" applyFont="1" applyFill="1" applyBorder="1" applyAlignment="1">
      <alignment vertical="center" shrinkToFit="1"/>
    </xf>
    <xf numFmtId="0" fontId="11" fillId="5" borderId="101" xfId="9" applyFont="1" applyFill="1" applyBorder="1" applyAlignment="1">
      <alignment vertical="center" shrinkToFit="1"/>
    </xf>
    <xf numFmtId="0" fontId="11" fillId="5" borderId="106" xfId="9" applyFont="1" applyFill="1" applyBorder="1" applyAlignment="1">
      <alignment vertical="center" shrinkToFit="1"/>
    </xf>
    <xf numFmtId="0" fontId="11" fillId="5" borderId="102" xfId="9" applyFont="1" applyFill="1" applyBorder="1" applyAlignment="1">
      <alignment vertical="center" shrinkToFit="1"/>
    </xf>
    <xf numFmtId="0" fontId="11" fillId="5" borderId="103" xfId="9" applyFont="1" applyFill="1" applyBorder="1" applyAlignment="1">
      <alignment vertical="center" shrinkToFit="1"/>
    </xf>
    <xf numFmtId="0" fontId="11" fillId="5" borderId="104" xfId="9" applyFont="1" applyFill="1" applyBorder="1" applyAlignment="1">
      <alignment vertical="center" shrinkToFit="1"/>
    </xf>
    <xf numFmtId="0" fontId="11" fillId="5" borderId="0" xfId="9" applyFont="1" applyFill="1" applyBorder="1" applyAlignment="1">
      <alignment vertical="center" shrinkToFit="1"/>
    </xf>
    <xf numFmtId="0" fontId="11" fillId="5" borderId="32" xfId="9" applyFont="1" applyFill="1" applyBorder="1" applyAlignment="1">
      <alignment vertical="center" shrinkToFit="1"/>
    </xf>
    <xf numFmtId="0" fontId="17" fillId="4" borderId="0" xfId="9" applyFont="1" applyFill="1" applyBorder="1" applyAlignment="1">
      <alignment horizontal="right" vertical="center" shrinkToFit="1"/>
    </xf>
    <xf numFmtId="0" fontId="3" fillId="4" borderId="0" xfId="7" applyFont="1" applyFill="1" applyAlignment="1">
      <alignment vertical="center"/>
    </xf>
    <xf numFmtId="0" fontId="30" fillId="4" borderId="0" xfId="7" applyFont="1" applyFill="1" applyAlignment="1">
      <alignment vertical="center"/>
    </xf>
    <xf numFmtId="0" fontId="31" fillId="4" borderId="0" xfId="7" applyFont="1" applyFill="1" applyAlignment="1">
      <alignment vertical="center"/>
    </xf>
    <xf numFmtId="0" fontId="32" fillId="4" borderId="0" xfId="7" applyFont="1" applyFill="1" applyAlignment="1">
      <alignment vertical="center"/>
    </xf>
    <xf numFmtId="0" fontId="15" fillId="4" borderId="0" xfId="7" applyFont="1" applyFill="1" applyAlignment="1">
      <alignment vertical="center"/>
    </xf>
    <xf numFmtId="0" fontId="16" fillId="4" borderId="0" xfId="7" applyFont="1" applyFill="1" applyAlignment="1">
      <alignment vertical="center"/>
    </xf>
    <xf numFmtId="0" fontId="33" fillId="4" borderId="0" xfId="7" applyFont="1" applyFill="1" applyAlignment="1">
      <alignment vertical="center"/>
    </xf>
    <xf numFmtId="0" fontId="16" fillId="4" borderId="0" xfId="7" applyFont="1" applyFill="1" applyAlignment="1">
      <alignment horizontal="left" vertical="center"/>
    </xf>
    <xf numFmtId="0" fontId="3" fillId="4" borderId="0" xfId="7" applyFont="1" applyFill="1" applyAlignment="1">
      <alignment horizontal="left" vertical="center"/>
    </xf>
    <xf numFmtId="0" fontId="34" fillId="4" borderId="0" xfId="7" applyFont="1" applyFill="1" applyAlignment="1">
      <alignment vertical="center"/>
    </xf>
    <xf numFmtId="0" fontId="3" fillId="4" borderId="0" xfId="7" applyFont="1" applyFill="1" applyAlignment="1">
      <alignment horizontal="left" vertical="center" shrinkToFit="1"/>
    </xf>
    <xf numFmtId="0" fontId="18" fillId="4" borderId="0" xfId="0" applyFont="1" applyFill="1" applyAlignment="1">
      <alignment vertical="center"/>
    </xf>
    <xf numFmtId="0" fontId="10" fillId="4" borderId="103" xfId="0" applyNumberFormat="1" applyFont="1" applyFill="1" applyBorder="1" applyAlignment="1"/>
    <xf numFmtId="0" fontId="10" fillId="4" borderId="0" xfId="0" applyNumberFormat="1" applyFont="1" applyFill="1" applyBorder="1" applyAlignment="1">
      <alignment vertical="center"/>
    </xf>
    <xf numFmtId="0" fontId="10" fillId="4" borderId="0" xfId="0" applyNumberFormat="1" applyFont="1" applyFill="1" applyBorder="1" applyAlignment="1"/>
    <xf numFmtId="0" fontId="17" fillId="4" borderId="0" xfId="0" applyFont="1" applyFill="1" applyAlignment="1">
      <alignment vertical="center"/>
    </xf>
    <xf numFmtId="0" fontId="3" fillId="4" borderId="0" xfId="0" applyNumberFormat="1" applyFont="1" applyFill="1" applyBorder="1" applyAlignment="1">
      <alignment vertical="center" shrinkToFit="1"/>
    </xf>
    <xf numFmtId="0" fontId="6" fillId="4" borderId="0" xfId="0" applyNumberFormat="1" applyFont="1" applyFill="1" applyBorder="1" applyAlignment="1">
      <alignment horizontal="center" vertical="center" shrinkToFit="1"/>
    </xf>
    <xf numFmtId="0" fontId="3" fillId="4" borderId="0" xfId="0" applyFont="1" applyFill="1" applyAlignment="1">
      <alignment shrinkToFit="1"/>
    </xf>
    <xf numFmtId="0" fontId="3" fillId="4" borderId="0" xfId="0" applyFont="1" applyFill="1" applyAlignment="1">
      <alignment vertical="center"/>
    </xf>
    <xf numFmtId="0" fontId="3" fillId="4" borderId="105" xfId="0" applyFont="1" applyFill="1" applyBorder="1" applyAlignment="1"/>
    <xf numFmtId="0" fontId="3" fillId="4" borderId="101" xfId="0" applyFont="1" applyFill="1" applyBorder="1" applyAlignment="1"/>
    <xf numFmtId="0" fontId="0" fillId="4" borderId="106" xfId="0" applyFill="1" applyBorder="1" applyAlignment="1"/>
    <xf numFmtId="0" fontId="3" fillId="4" borderId="0" xfId="0" applyFont="1" applyFill="1" applyAlignment="1"/>
    <xf numFmtId="0" fontId="3" fillId="4" borderId="106" xfId="0" applyFont="1" applyFill="1" applyBorder="1" applyAlignment="1"/>
    <xf numFmtId="0" fontId="3" fillId="4" borderId="0" xfId="0" applyFont="1" applyFill="1" applyBorder="1" applyAlignment="1"/>
    <xf numFmtId="0" fontId="0" fillId="4" borderId="8" xfId="0" applyFill="1" applyBorder="1" applyAlignment="1"/>
    <xf numFmtId="0" fontId="0" fillId="4" borderId="0" xfId="0" applyFill="1" applyBorder="1" applyAlignment="1"/>
    <xf numFmtId="0" fontId="0" fillId="4" borderId="32" xfId="0" applyFill="1" applyBorder="1" applyAlignment="1"/>
    <xf numFmtId="0" fontId="3" fillId="4" borderId="8" xfId="0" applyFont="1" applyFill="1" applyBorder="1" applyAlignment="1"/>
    <xf numFmtId="0" fontId="3" fillId="4" borderId="32" xfId="0" applyFont="1" applyFill="1" applyBorder="1" applyAlignment="1"/>
    <xf numFmtId="0" fontId="0" fillId="4" borderId="102" xfId="0" applyNumberFormat="1" applyFont="1" applyFill="1" applyBorder="1" applyAlignment="1">
      <alignment vertical="center"/>
    </xf>
    <xf numFmtId="0" fontId="5" fillId="4" borderId="103" xfId="0" applyNumberFormat="1" applyFont="1" applyFill="1" applyBorder="1" applyAlignment="1">
      <alignment vertical="center"/>
    </xf>
    <xf numFmtId="0" fontId="5" fillId="4" borderId="104" xfId="0" applyNumberFormat="1" applyFont="1" applyFill="1" applyBorder="1" applyAlignment="1">
      <alignment vertical="center"/>
    </xf>
    <xf numFmtId="0" fontId="3" fillId="4" borderId="102" xfId="0" applyFont="1" applyFill="1" applyBorder="1" applyAlignment="1"/>
    <xf numFmtId="0" fontId="3" fillId="4" borderId="103" xfId="0" applyFont="1" applyFill="1" applyBorder="1" applyAlignment="1"/>
    <xf numFmtId="0" fontId="3" fillId="4" borderId="104" xfId="0" applyFont="1" applyFill="1" applyBorder="1" applyAlignment="1"/>
    <xf numFmtId="0" fontId="10" fillId="4" borderId="40" xfId="0" applyNumberFormat="1" applyFont="1" applyFill="1" applyBorder="1" applyAlignment="1"/>
    <xf numFmtId="0" fontId="12" fillId="4" borderId="105" xfId="0" applyFont="1" applyFill="1" applyBorder="1" applyAlignment="1"/>
    <xf numFmtId="0" fontId="12" fillId="4" borderId="101" xfId="0" applyFont="1" applyFill="1" applyBorder="1" applyAlignment="1"/>
    <xf numFmtId="0" fontId="25" fillId="4" borderId="106" xfId="0" applyFont="1" applyFill="1" applyBorder="1" applyAlignment="1"/>
    <xf numFmtId="0" fontId="12" fillId="4" borderId="0" xfId="0" applyFont="1" applyFill="1" applyAlignment="1"/>
    <xf numFmtId="0" fontId="12" fillId="4" borderId="106" xfId="0" applyFont="1" applyFill="1" applyBorder="1" applyAlignment="1"/>
    <xf numFmtId="0" fontId="12" fillId="4" borderId="0" xfId="0" applyFont="1" applyFill="1" applyBorder="1" applyAlignment="1"/>
    <xf numFmtId="0" fontId="0" fillId="4" borderId="102" xfId="0" applyFill="1" applyBorder="1" applyAlignment="1"/>
    <xf numFmtId="0" fontId="0" fillId="4" borderId="103" xfId="0" applyFill="1" applyBorder="1" applyAlignment="1"/>
    <xf numFmtId="0" fontId="0" fillId="4" borderId="104" xfId="0" applyFill="1" applyBorder="1" applyAlignment="1"/>
    <xf numFmtId="0" fontId="9" fillId="4" borderId="0" xfId="9" applyFont="1" applyFill="1" applyAlignment="1">
      <alignment vertical="center"/>
    </xf>
    <xf numFmtId="0" fontId="6" fillId="4" borderId="39" xfId="0" applyNumberFormat="1" applyFont="1" applyFill="1" applyBorder="1" applyAlignment="1">
      <alignment horizontal="center" vertical="center" shrinkToFit="1"/>
    </xf>
    <xf numFmtId="0" fontId="27" fillId="4" borderId="0" xfId="9" applyFont="1" applyFill="1" applyAlignment="1">
      <alignment vertical="center"/>
    </xf>
    <xf numFmtId="0" fontId="13" fillId="4" borderId="0" xfId="9" applyFont="1" applyFill="1" applyAlignment="1">
      <alignment vertical="center"/>
    </xf>
    <xf numFmtId="0" fontId="13" fillId="4" borderId="0" xfId="9" applyFont="1" applyFill="1" applyBorder="1" applyAlignment="1">
      <alignment vertical="top" shrinkToFit="1"/>
    </xf>
    <xf numFmtId="0" fontId="18" fillId="4" borderId="0" xfId="9" applyFont="1" applyFill="1" applyBorder="1" applyAlignment="1">
      <alignment vertical="center"/>
    </xf>
    <xf numFmtId="0" fontId="11" fillId="4" borderId="0" xfId="9" applyFont="1" applyFill="1" applyBorder="1" applyAlignment="1">
      <alignment horizontal="center" vertical="center"/>
    </xf>
    <xf numFmtId="0" fontId="18" fillId="4" borderId="0" xfId="10" applyFont="1" applyFill="1" applyBorder="1" applyAlignment="1">
      <alignment horizontal="right" vertical="center"/>
    </xf>
    <xf numFmtId="0" fontId="15" fillId="4" borderId="0" xfId="9" applyFont="1" applyFill="1" applyAlignment="1">
      <alignment horizontal="left" vertical="center"/>
    </xf>
    <xf numFmtId="0" fontId="17" fillId="4" borderId="113" xfId="9" applyFont="1" applyFill="1" applyBorder="1" applyAlignment="1">
      <alignment horizontal="left" vertical="center" shrinkToFit="1"/>
    </xf>
    <xf numFmtId="176" fontId="17" fillId="4" borderId="114" xfId="9" applyNumberFormat="1" applyFont="1" applyFill="1" applyBorder="1" applyAlignment="1">
      <alignment vertical="center" shrinkToFit="1"/>
    </xf>
    <xf numFmtId="0" fontId="11" fillId="3" borderId="116" xfId="5" applyFont="1" applyFill="1" applyBorder="1" applyAlignment="1">
      <alignment horizontal="right" vertical="center" shrinkToFit="1"/>
    </xf>
    <xf numFmtId="177" fontId="11" fillId="2" borderId="114" xfId="5" applyNumberFormat="1" applyFont="1" applyFill="1" applyBorder="1" applyAlignment="1">
      <alignment horizontal="right" vertical="center" shrinkToFit="1"/>
    </xf>
    <xf numFmtId="0" fontId="11" fillId="3" borderId="114" xfId="5" applyFont="1" applyFill="1" applyBorder="1" applyAlignment="1">
      <alignment horizontal="right" vertical="center" shrinkToFit="1"/>
    </xf>
    <xf numFmtId="0" fontId="17" fillId="4" borderId="118" xfId="9" applyFont="1" applyFill="1" applyBorder="1" applyAlignment="1">
      <alignment horizontal="left" vertical="center" shrinkToFit="1"/>
    </xf>
    <xf numFmtId="176" fontId="17" fillId="4" borderId="119" xfId="9" applyNumberFormat="1" applyFont="1" applyFill="1" applyBorder="1" applyAlignment="1">
      <alignment vertical="center" shrinkToFit="1"/>
    </xf>
    <xf numFmtId="0" fontId="11" fillId="3" borderId="121" xfId="5" applyFont="1" applyFill="1" applyBorder="1" applyAlignment="1">
      <alignment horizontal="right" vertical="center" shrinkToFit="1"/>
    </xf>
    <xf numFmtId="177" fontId="11" fillId="2" borderId="119" xfId="5" applyNumberFormat="1" applyFont="1" applyFill="1" applyBorder="1" applyAlignment="1">
      <alignment horizontal="right" vertical="center" shrinkToFit="1"/>
    </xf>
    <xf numFmtId="0" fontId="11" fillId="3" borderId="119" xfId="5" quotePrefix="1" applyNumberFormat="1" applyFont="1" applyFill="1" applyBorder="1" applyAlignment="1">
      <alignment horizontal="right" vertical="center" shrinkToFit="1"/>
    </xf>
    <xf numFmtId="0" fontId="11" fillId="3" borderId="119" xfId="5" applyFont="1" applyFill="1" applyBorder="1" applyAlignment="1">
      <alignment horizontal="right" vertical="center" shrinkToFit="1"/>
    </xf>
    <xf numFmtId="0" fontId="17" fillId="4" borderId="123" xfId="9" applyFont="1" applyFill="1" applyBorder="1" applyAlignment="1">
      <alignment vertical="center" shrinkToFit="1"/>
    </xf>
    <xf numFmtId="0" fontId="17" fillId="4" borderId="124" xfId="9" applyNumberFormat="1" applyFont="1" applyFill="1" applyBorder="1" applyAlignment="1">
      <alignment horizontal="center" vertical="center" shrinkToFit="1"/>
    </xf>
    <xf numFmtId="0" fontId="11" fillId="3" borderId="126" xfId="5" applyFont="1" applyFill="1" applyBorder="1" applyAlignment="1">
      <alignment horizontal="right" vertical="center" shrinkToFit="1"/>
    </xf>
    <xf numFmtId="177" fontId="11" fillId="2" borderId="124" xfId="5" applyNumberFormat="1" applyFont="1" applyFill="1" applyBorder="1" applyAlignment="1">
      <alignment horizontal="right" vertical="center" shrinkToFit="1"/>
    </xf>
    <xf numFmtId="0" fontId="11" fillId="3" borderId="124" xfId="5" applyFont="1" applyFill="1" applyBorder="1" applyAlignment="1">
      <alignment horizontal="right" vertical="center" shrinkToFit="1"/>
    </xf>
    <xf numFmtId="0" fontId="11" fillId="2" borderId="118" xfId="5" applyFont="1" applyFill="1" applyBorder="1" applyAlignment="1">
      <alignment horizontal="right" vertical="center" shrinkToFit="1"/>
    </xf>
    <xf numFmtId="0" fontId="11" fillId="2" borderId="119" xfId="5" applyFont="1" applyFill="1" applyBorder="1" applyAlignment="1">
      <alignment horizontal="right" vertical="center" shrinkToFit="1"/>
    </xf>
    <xf numFmtId="0" fontId="11" fillId="2" borderId="123" xfId="5" applyFont="1" applyFill="1" applyBorder="1" applyAlignment="1">
      <alignment horizontal="right" vertical="center" shrinkToFit="1"/>
    </xf>
    <xf numFmtId="0" fontId="11" fillId="2" borderId="124" xfId="5" applyFont="1" applyFill="1" applyBorder="1" applyAlignment="1">
      <alignment horizontal="right" vertical="center" shrinkToFit="1"/>
    </xf>
    <xf numFmtId="177" fontId="11" fillId="2" borderId="129" xfId="5" applyNumberFormat="1" applyFont="1" applyFill="1" applyBorder="1" applyAlignment="1">
      <alignment horizontal="right" vertical="center" shrinkToFit="1"/>
    </xf>
    <xf numFmtId="0" fontId="11" fillId="2" borderId="130" xfId="5" applyFont="1" applyFill="1" applyBorder="1" applyAlignment="1">
      <alignment horizontal="right" vertical="center" shrinkToFit="1"/>
    </xf>
    <xf numFmtId="177" fontId="11" fillId="2" borderId="131" xfId="5" applyNumberFormat="1" applyFont="1" applyFill="1" applyBorder="1" applyAlignment="1">
      <alignment horizontal="right" vertical="center" shrinkToFit="1"/>
    </xf>
    <xf numFmtId="0" fontId="11" fillId="2" borderId="131" xfId="5" applyFont="1" applyFill="1" applyBorder="1" applyAlignment="1">
      <alignment horizontal="right" vertical="center" shrinkToFit="1"/>
    </xf>
    <xf numFmtId="0" fontId="17" fillId="4" borderId="133" xfId="5" applyFont="1" applyFill="1" applyBorder="1" applyAlignment="1">
      <alignment horizontal="left" vertical="center" shrinkToFit="1"/>
    </xf>
    <xf numFmtId="176" fontId="17" fillId="4" borderId="129" xfId="5" applyNumberFormat="1" applyFont="1" applyFill="1" applyBorder="1" applyAlignment="1">
      <alignment vertical="center" shrinkToFit="1"/>
    </xf>
    <xf numFmtId="0" fontId="11" fillId="2" borderId="133" xfId="5" applyFont="1" applyFill="1" applyBorder="1" applyAlignment="1">
      <alignment horizontal="right" vertical="center" shrinkToFit="1"/>
    </xf>
    <xf numFmtId="0" fontId="11" fillId="2" borderId="129" xfId="5" applyFont="1" applyFill="1" applyBorder="1" applyAlignment="1">
      <alignment horizontal="right" vertical="center" shrinkToFit="1"/>
    </xf>
    <xf numFmtId="0" fontId="11" fillId="2" borderId="134" xfId="5" applyFont="1" applyFill="1" applyBorder="1" applyAlignment="1">
      <alignment horizontal="right" vertical="center" shrinkToFit="1"/>
    </xf>
    <xf numFmtId="0" fontId="11" fillId="2" borderId="129" xfId="5" applyFont="1" applyFill="1" applyBorder="1" applyAlignment="1">
      <alignment horizontal="right" vertical="center" shrinkToFit="1"/>
    </xf>
    <xf numFmtId="0" fontId="11" fillId="3" borderId="134" xfId="5" applyFont="1" applyFill="1" applyBorder="1" applyAlignment="1">
      <alignment horizontal="right" vertical="center" shrinkToFit="1"/>
    </xf>
    <xf numFmtId="0" fontId="11" fillId="3" borderId="129" xfId="5" applyFont="1" applyFill="1" applyBorder="1" applyAlignment="1">
      <alignment horizontal="right" vertical="center" shrinkToFit="1"/>
    </xf>
    <xf numFmtId="0" fontId="17" fillId="4" borderId="118" xfId="5" applyFont="1" applyFill="1" applyBorder="1" applyAlignment="1">
      <alignment horizontal="left" vertical="center" shrinkToFit="1"/>
    </xf>
    <xf numFmtId="176" fontId="17" fillId="4" borderId="119" xfId="5" applyNumberFormat="1" applyFont="1" applyFill="1" applyBorder="1" applyAlignment="1">
      <alignment vertical="center" shrinkToFit="1"/>
    </xf>
    <xf numFmtId="0" fontId="11" fillId="2" borderId="121" xfId="5" applyFont="1" applyFill="1" applyBorder="1" applyAlignment="1">
      <alignment horizontal="right" vertical="center" shrinkToFit="1"/>
    </xf>
    <xf numFmtId="0" fontId="17" fillId="4" borderId="123" xfId="5" applyFont="1" applyFill="1" applyBorder="1" applyAlignment="1">
      <alignment vertical="center" shrinkToFit="1"/>
    </xf>
    <xf numFmtId="0" fontId="17" fillId="4" borderId="124" xfId="5" applyNumberFormat="1" applyFont="1" applyFill="1" applyBorder="1" applyAlignment="1">
      <alignment horizontal="center" vertical="center" shrinkToFit="1"/>
    </xf>
    <xf numFmtId="0" fontId="17" fillId="5" borderId="136" xfId="9" applyFont="1" applyFill="1" applyBorder="1" applyAlignment="1">
      <alignment vertical="center" shrinkToFit="1"/>
    </xf>
    <xf numFmtId="0" fontId="17" fillId="5" borderId="137" xfId="9" applyFont="1" applyFill="1" applyBorder="1" applyAlignment="1">
      <alignment vertical="center" shrinkToFit="1"/>
    </xf>
    <xf numFmtId="0" fontId="17" fillId="5" borderId="138" xfId="9" applyFont="1" applyFill="1" applyBorder="1" applyAlignment="1">
      <alignment vertical="center" shrinkToFit="1"/>
    </xf>
    <xf numFmtId="0" fontId="17" fillId="5" borderId="139" xfId="9" applyFont="1" applyFill="1" applyBorder="1" applyAlignment="1">
      <alignment vertical="center" shrinkToFit="1"/>
    </xf>
    <xf numFmtId="0" fontId="17" fillId="5" borderId="140" xfId="9" applyFont="1" applyFill="1" applyBorder="1" applyAlignment="1">
      <alignment vertical="center" shrinkToFit="1"/>
    </xf>
    <xf numFmtId="0" fontId="17" fillId="5" borderId="141" xfId="9" applyFont="1" applyFill="1" applyBorder="1" applyAlignment="1">
      <alignment vertical="center" shrinkToFit="1"/>
    </xf>
    <xf numFmtId="0" fontId="17" fillId="4" borderId="136" xfId="9" applyFont="1" applyFill="1" applyBorder="1" applyAlignment="1">
      <alignment vertical="center" shrinkToFit="1"/>
    </xf>
    <xf numFmtId="0" fontId="17" fillId="4" borderId="137" xfId="9" applyFont="1" applyFill="1" applyBorder="1" applyAlignment="1">
      <alignment vertical="center" shrinkToFit="1"/>
    </xf>
    <xf numFmtId="0" fontId="17" fillId="5" borderId="142" xfId="9" applyFont="1" applyFill="1" applyBorder="1" applyAlignment="1">
      <alignment vertical="center" shrinkToFit="1"/>
    </xf>
    <xf numFmtId="0" fontId="17" fillId="4" borderId="139" xfId="9" applyFont="1" applyFill="1" applyBorder="1" applyAlignment="1">
      <alignment vertical="center" shrinkToFit="1"/>
    </xf>
    <xf numFmtId="0" fontId="17" fillId="4" borderId="140" xfId="9" applyFont="1" applyFill="1" applyBorder="1" applyAlignment="1">
      <alignment vertical="center" shrinkToFit="1"/>
    </xf>
    <xf numFmtId="0" fontId="17" fillId="4" borderId="141" xfId="9" applyFont="1" applyFill="1" applyBorder="1" applyAlignment="1">
      <alignment vertical="center" shrinkToFit="1"/>
    </xf>
    <xf numFmtId="0" fontId="17" fillId="4" borderId="138" xfId="9" applyFont="1" applyFill="1" applyBorder="1" applyAlignment="1">
      <alignment vertical="center" shrinkToFit="1"/>
    </xf>
    <xf numFmtId="0" fontId="17" fillId="4" borderId="142" xfId="9" applyFont="1" applyFill="1" applyBorder="1" applyAlignment="1">
      <alignment horizontal="right" vertical="center" shrinkToFit="1"/>
    </xf>
    <xf numFmtId="0" fontId="17" fillId="4" borderId="140" xfId="9" applyFont="1" applyFill="1" applyBorder="1" applyAlignment="1">
      <alignment horizontal="right" vertical="center" shrinkToFit="1"/>
    </xf>
    <xf numFmtId="0" fontId="17" fillId="4" borderId="141" xfId="9" applyFont="1" applyFill="1" applyBorder="1" applyAlignment="1">
      <alignment horizontal="right" vertical="center" shrinkToFit="1"/>
    </xf>
    <xf numFmtId="0" fontId="11" fillId="5" borderId="136" xfId="9" applyFont="1" applyFill="1" applyBorder="1" applyAlignment="1">
      <alignment vertical="center" shrinkToFit="1"/>
    </xf>
    <xf numFmtId="0" fontId="11" fillId="5" borderId="137" xfId="9" applyFont="1" applyFill="1" applyBorder="1" applyAlignment="1">
      <alignment vertical="center" shrinkToFit="1"/>
    </xf>
    <xf numFmtId="0" fontId="11" fillId="5" borderId="138" xfId="9" applyFont="1" applyFill="1" applyBorder="1" applyAlignment="1">
      <alignment vertical="center" shrinkToFit="1"/>
    </xf>
    <xf numFmtId="0" fontId="11" fillId="5" borderId="139" xfId="9" applyFont="1" applyFill="1" applyBorder="1" applyAlignment="1">
      <alignment vertical="center" shrinkToFit="1"/>
    </xf>
    <xf numFmtId="0" fontId="11" fillId="5" borderId="140" xfId="9" applyFont="1" applyFill="1" applyBorder="1" applyAlignment="1">
      <alignment vertical="center" shrinkToFit="1"/>
    </xf>
    <xf numFmtId="0" fontId="11" fillId="5" borderId="141" xfId="9" applyFont="1" applyFill="1" applyBorder="1" applyAlignment="1">
      <alignment vertical="center" shrinkToFit="1"/>
    </xf>
    <xf numFmtId="0" fontId="17" fillId="4" borderId="137" xfId="9" applyFont="1" applyFill="1" applyBorder="1" applyAlignment="1">
      <alignment horizontal="right" vertical="center" shrinkToFit="1"/>
    </xf>
    <xf numFmtId="0" fontId="17" fillId="4" borderId="138" xfId="9" applyFont="1" applyFill="1" applyBorder="1" applyAlignment="1">
      <alignment horizontal="right" vertical="center" shrinkToFit="1"/>
    </xf>
    <xf numFmtId="0" fontId="3" fillId="4" borderId="143" xfId="9" applyFont="1" applyFill="1" applyBorder="1" applyAlignment="1">
      <alignment vertical="center"/>
    </xf>
    <xf numFmtId="0" fontId="3" fillId="4" borderId="144" xfId="9" applyFont="1" applyFill="1" applyBorder="1" applyAlignment="1">
      <alignment vertical="center"/>
    </xf>
    <xf numFmtId="0" fontId="3" fillId="4" borderId="136" xfId="9" applyFont="1" applyFill="1" applyBorder="1" applyAlignment="1">
      <alignment vertical="center"/>
    </xf>
    <xf numFmtId="0" fontId="3" fillId="4" borderId="145" xfId="9" applyFont="1" applyFill="1" applyBorder="1" applyAlignment="1">
      <alignment vertical="center"/>
    </xf>
    <xf numFmtId="0" fontId="17" fillId="4" borderId="111" xfId="9" applyFont="1" applyFill="1" applyBorder="1" applyAlignment="1">
      <alignment horizontal="center" vertical="center" shrinkToFit="1"/>
    </xf>
    <xf numFmtId="38" fontId="17" fillId="4" borderId="112" xfId="2" applyFont="1" applyFill="1" applyBorder="1" applyAlignment="1">
      <alignment horizontal="center" vertical="center" shrinkToFit="1"/>
    </xf>
    <xf numFmtId="0" fontId="17" fillId="4" borderId="59" xfId="9" applyFont="1" applyFill="1" applyBorder="1" applyAlignment="1">
      <alignment horizontal="center" vertical="center" shrinkToFit="1"/>
    </xf>
    <xf numFmtId="38" fontId="17" fillId="4" borderId="60" xfId="2" applyFont="1" applyFill="1" applyBorder="1" applyAlignment="1">
      <alignment horizontal="center" vertical="center" shrinkToFit="1"/>
    </xf>
    <xf numFmtId="0" fontId="17" fillId="4" borderId="57" xfId="9" applyFont="1" applyFill="1" applyBorder="1" applyAlignment="1">
      <alignment horizontal="center" vertical="center" shrinkToFit="1"/>
    </xf>
    <xf numFmtId="38" fontId="17" fillId="4" borderId="58" xfId="2" applyFont="1" applyFill="1" applyBorder="1" applyAlignment="1">
      <alignment horizontal="center" vertical="center" shrinkToFit="1"/>
    </xf>
    <xf numFmtId="0" fontId="17" fillId="4" borderId="51" xfId="9" applyFont="1" applyFill="1" applyBorder="1" applyAlignment="1">
      <alignment horizontal="center" vertical="center" shrinkToFit="1"/>
    </xf>
    <xf numFmtId="38" fontId="17" fillId="4" borderId="52" xfId="2" applyFont="1" applyFill="1" applyBorder="1" applyAlignment="1">
      <alignment horizontal="center" vertical="center" shrinkToFit="1"/>
    </xf>
    <xf numFmtId="0" fontId="17" fillId="4" borderId="49" xfId="9" applyFont="1" applyFill="1" applyBorder="1" applyAlignment="1">
      <alignment horizontal="center" vertical="center" shrinkToFit="1"/>
    </xf>
    <xf numFmtId="38" fontId="17" fillId="4" borderId="50" xfId="2" applyFont="1" applyFill="1" applyBorder="1" applyAlignment="1">
      <alignment horizontal="center" vertical="center" shrinkToFit="1"/>
    </xf>
    <xf numFmtId="0" fontId="17" fillId="4" borderId="61" xfId="9" applyFont="1" applyFill="1" applyBorder="1" applyAlignment="1">
      <alignment horizontal="center" vertical="center" shrinkToFit="1"/>
    </xf>
    <xf numFmtId="38" fontId="17" fillId="4" borderId="62" xfId="2" applyFont="1" applyFill="1" applyBorder="1" applyAlignment="1">
      <alignment horizontal="center" vertical="center" shrinkToFit="1"/>
    </xf>
    <xf numFmtId="0" fontId="17" fillId="4" borderId="102" xfId="9" applyFont="1" applyFill="1" applyBorder="1" applyAlignment="1">
      <alignment horizontal="center" vertical="center" shrinkToFit="1"/>
    </xf>
    <xf numFmtId="38" fontId="17" fillId="4" borderId="104" xfId="2" applyFont="1" applyFill="1" applyBorder="1" applyAlignment="1">
      <alignment horizontal="center" vertical="center" shrinkToFit="1"/>
    </xf>
    <xf numFmtId="0" fontId="11" fillId="4" borderId="137" xfId="9" applyFont="1" applyFill="1" applyBorder="1" applyAlignment="1">
      <alignment vertical="center" shrinkToFit="1"/>
    </xf>
    <xf numFmtId="0" fontId="11" fillId="4" borderId="138" xfId="9" applyFont="1" applyFill="1" applyBorder="1" applyAlignment="1">
      <alignment vertical="center" shrinkToFit="1"/>
    </xf>
    <xf numFmtId="0" fontId="11" fillId="5" borderId="142" xfId="9" applyFont="1" applyFill="1" applyBorder="1" applyAlignment="1">
      <alignment vertical="center" shrinkToFit="1"/>
    </xf>
    <xf numFmtId="0" fontId="11" fillId="4" borderId="145" xfId="9" applyFont="1" applyFill="1" applyBorder="1" applyAlignment="1">
      <alignment vertical="center" shrinkToFit="1"/>
    </xf>
    <xf numFmtId="0" fontId="28" fillId="4" borderId="42" xfId="9" applyFont="1" applyFill="1" applyBorder="1" applyAlignment="1">
      <alignment horizontal="center" vertical="center" shrinkToFit="1"/>
    </xf>
    <xf numFmtId="38" fontId="28" fillId="4" borderId="7" xfId="2" applyFont="1" applyFill="1" applyBorder="1" applyAlignment="1">
      <alignment horizontal="center" vertical="center" shrinkToFit="1"/>
    </xf>
    <xf numFmtId="0" fontId="28" fillId="4" borderId="49" xfId="9" applyFont="1" applyFill="1" applyBorder="1" applyAlignment="1">
      <alignment horizontal="center" vertical="center" shrinkToFit="1"/>
    </xf>
    <xf numFmtId="38" fontId="28" fillId="4" borderId="50" xfId="2" applyFont="1" applyFill="1" applyBorder="1" applyAlignment="1">
      <alignment horizontal="center" vertical="center" shrinkToFit="1"/>
    </xf>
    <xf numFmtId="0" fontId="28" fillId="4" borderId="53" xfId="9" applyFont="1" applyFill="1" applyBorder="1" applyAlignment="1">
      <alignment horizontal="center" vertical="center" shrinkToFit="1"/>
    </xf>
    <xf numFmtId="38" fontId="28" fillId="4" borderId="54" xfId="2" applyFont="1" applyFill="1" applyBorder="1" applyAlignment="1">
      <alignment horizontal="center" vertical="center" shrinkToFit="1"/>
    </xf>
    <xf numFmtId="0" fontId="28" fillId="4" borderId="55" xfId="9" applyFont="1" applyFill="1" applyBorder="1" applyAlignment="1">
      <alignment horizontal="center" vertical="center" shrinkToFit="1"/>
    </xf>
    <xf numFmtId="38" fontId="28" fillId="4" borderId="56" xfId="2" applyFont="1" applyFill="1" applyBorder="1" applyAlignment="1">
      <alignment horizontal="center" vertical="center" shrinkToFit="1"/>
    </xf>
    <xf numFmtId="0" fontId="28" fillId="4" borderId="51" xfId="9" applyFont="1" applyFill="1" applyBorder="1" applyAlignment="1">
      <alignment horizontal="center" vertical="center" shrinkToFit="1"/>
    </xf>
    <xf numFmtId="38" fontId="28" fillId="4" borderId="52" xfId="2" applyFont="1" applyFill="1" applyBorder="1" applyAlignment="1">
      <alignment horizontal="center" vertical="center" shrinkToFit="1"/>
    </xf>
    <xf numFmtId="0" fontId="28" fillId="4" borderId="57" xfId="9" applyFont="1" applyFill="1" applyBorder="1" applyAlignment="1">
      <alignment horizontal="center" vertical="center" shrinkToFit="1"/>
    </xf>
    <xf numFmtId="38" fontId="28" fillId="4" borderId="58" xfId="2" applyFont="1" applyFill="1" applyBorder="1" applyAlignment="1">
      <alignment horizontal="center" vertical="center" shrinkToFit="1"/>
    </xf>
    <xf numFmtId="0" fontId="28" fillId="4" borderId="59" xfId="9" applyFont="1" applyFill="1" applyBorder="1" applyAlignment="1">
      <alignment horizontal="center" vertical="center" shrinkToFit="1"/>
    </xf>
    <xf numFmtId="38" fontId="28" fillId="4" borderId="60" xfId="2" applyFont="1" applyFill="1" applyBorder="1" applyAlignment="1">
      <alignment horizontal="center" vertical="center" shrinkToFit="1"/>
    </xf>
    <xf numFmtId="0" fontId="28" fillId="4" borderId="61" xfId="9" applyFont="1" applyFill="1" applyBorder="1" applyAlignment="1">
      <alignment horizontal="center" vertical="center" shrinkToFit="1"/>
    </xf>
    <xf numFmtId="38" fontId="28" fillId="4" borderId="62" xfId="2" applyFont="1" applyFill="1" applyBorder="1" applyAlignment="1">
      <alignment horizontal="center" vertical="center" shrinkToFit="1"/>
    </xf>
    <xf numFmtId="0" fontId="28" fillId="4" borderId="63" xfId="9" applyFont="1" applyFill="1" applyBorder="1" applyAlignment="1">
      <alignment horizontal="center" vertical="center" shrinkToFit="1"/>
    </xf>
    <xf numFmtId="38" fontId="28" fillId="4" borderId="64" xfId="2" applyFont="1" applyFill="1" applyBorder="1" applyAlignment="1">
      <alignment horizontal="center" vertical="center" shrinkToFit="1"/>
    </xf>
    <xf numFmtId="0" fontId="28" fillId="4" borderId="43" xfId="9" applyFont="1" applyFill="1" applyBorder="1" applyAlignment="1">
      <alignment horizontal="center" vertical="center" shrinkToFit="1"/>
    </xf>
    <xf numFmtId="38" fontId="28" fillId="4" borderId="6" xfId="2" applyFont="1" applyFill="1" applyBorder="1" applyAlignment="1">
      <alignment horizontal="center" vertical="center" shrinkToFit="1"/>
    </xf>
    <xf numFmtId="0" fontId="28" fillId="4" borderId="102" xfId="9" applyFont="1" applyFill="1" applyBorder="1" applyAlignment="1">
      <alignment horizontal="center" vertical="center" shrinkToFit="1"/>
    </xf>
    <xf numFmtId="38" fontId="28" fillId="4" borderId="104" xfId="2" applyFont="1" applyFill="1" applyBorder="1" applyAlignment="1">
      <alignment horizontal="center" vertical="center" shrinkToFit="1"/>
    </xf>
    <xf numFmtId="0" fontId="17" fillId="4" borderId="42" xfId="9" applyFont="1" applyFill="1" applyBorder="1" applyAlignment="1">
      <alignment horizontal="center" vertical="center" shrinkToFit="1"/>
    </xf>
    <xf numFmtId="38" fontId="17" fillId="4" borderId="7" xfId="2" applyFont="1" applyFill="1" applyBorder="1" applyAlignment="1">
      <alignment horizontal="center" vertical="center" shrinkToFit="1"/>
    </xf>
    <xf numFmtId="0" fontId="17" fillId="4" borderId="53" xfId="9" applyFont="1" applyFill="1" applyBorder="1" applyAlignment="1">
      <alignment horizontal="center" vertical="center" shrinkToFit="1"/>
    </xf>
    <xf numFmtId="38" fontId="17" fillId="4" borderId="54" xfId="2" applyFont="1" applyFill="1" applyBorder="1" applyAlignment="1">
      <alignment horizontal="center" vertical="center" shrinkToFit="1"/>
    </xf>
    <xf numFmtId="0" fontId="17" fillId="4" borderId="55" xfId="9" applyFont="1" applyFill="1" applyBorder="1" applyAlignment="1">
      <alignment horizontal="center" vertical="center" shrinkToFit="1"/>
    </xf>
    <xf numFmtId="38" fontId="17" fillId="4" borderId="56" xfId="2" applyFont="1" applyFill="1" applyBorder="1" applyAlignment="1">
      <alignment horizontal="center" vertical="center" shrinkToFit="1"/>
    </xf>
    <xf numFmtId="0" fontId="17" fillId="4" borderId="63" xfId="9" applyFont="1" applyFill="1" applyBorder="1" applyAlignment="1">
      <alignment horizontal="center" vertical="center" shrinkToFit="1"/>
    </xf>
    <xf numFmtId="38" fontId="17" fillId="4" borderId="64" xfId="2" applyFont="1" applyFill="1" applyBorder="1" applyAlignment="1">
      <alignment horizontal="center" vertical="center" shrinkToFit="1"/>
    </xf>
    <xf numFmtId="0" fontId="17" fillId="4" borderId="43" xfId="9" applyFont="1" applyFill="1" applyBorder="1" applyAlignment="1">
      <alignment horizontal="center" vertical="center" shrinkToFit="1"/>
    </xf>
    <xf numFmtId="38" fontId="17" fillId="4" borderId="6" xfId="2" applyFont="1" applyFill="1" applyBorder="1" applyAlignment="1">
      <alignment horizontal="center" vertical="center" shrinkToFit="1"/>
    </xf>
    <xf numFmtId="0" fontId="17" fillId="4" borderId="142" xfId="9" applyFont="1" applyFill="1" applyBorder="1" applyAlignment="1">
      <alignment vertical="center" shrinkToFit="1"/>
    </xf>
    <xf numFmtId="0" fontId="17" fillId="4" borderId="142" xfId="9" applyFont="1" applyFill="1" applyBorder="1" applyAlignment="1">
      <alignment horizontal="left" vertical="center" shrinkToFit="1"/>
    </xf>
    <xf numFmtId="0" fontId="17" fillId="4" borderId="140" xfId="9" applyFont="1" applyFill="1" applyBorder="1" applyAlignment="1">
      <alignment horizontal="left" vertical="center" shrinkToFit="1"/>
    </xf>
    <xf numFmtId="0" fontId="17" fillId="4" borderId="141" xfId="9" applyFont="1" applyFill="1" applyBorder="1" applyAlignment="1">
      <alignment horizontal="left" vertical="center" shrinkToFit="1"/>
    </xf>
    <xf numFmtId="0" fontId="17" fillId="4" borderId="0" xfId="9" applyFont="1" applyFill="1" applyBorder="1" applyAlignment="1">
      <alignment shrinkToFit="1"/>
    </xf>
    <xf numFmtId="0" fontId="17" fillId="4" borderId="32" xfId="9" applyFont="1" applyFill="1" applyBorder="1" applyAlignment="1">
      <alignment shrinkToFit="1"/>
    </xf>
    <xf numFmtId="0" fontId="17" fillId="4" borderId="146" xfId="9" applyFont="1" applyFill="1" applyBorder="1" applyAlignment="1">
      <alignment vertical="center" shrinkToFit="1"/>
    </xf>
    <xf numFmtId="0" fontId="17" fillId="4" borderId="137" xfId="9" applyFont="1" applyFill="1" applyBorder="1" applyAlignment="1">
      <alignment shrinkToFit="1"/>
    </xf>
    <xf numFmtId="0" fontId="17" fillId="4" borderId="145" xfId="9" applyFont="1" applyFill="1" applyBorder="1" applyAlignment="1">
      <alignment shrinkToFit="1"/>
    </xf>
    <xf numFmtId="0" fontId="17" fillId="6" borderId="0" xfId="9" applyFont="1" applyFill="1" applyBorder="1" applyAlignment="1">
      <alignment vertical="center" shrinkToFit="1"/>
    </xf>
    <xf numFmtId="0" fontId="17" fillId="6" borderId="32" xfId="9" applyFont="1" applyFill="1" applyBorder="1" applyAlignment="1">
      <alignment vertical="center" shrinkToFit="1"/>
    </xf>
    <xf numFmtId="0" fontId="17" fillId="6" borderId="142" xfId="9" applyFont="1" applyFill="1" applyBorder="1" applyAlignment="1">
      <alignment vertical="center" shrinkToFit="1"/>
    </xf>
    <xf numFmtId="0" fontId="17" fillId="4" borderId="145" xfId="9" applyFont="1" applyFill="1" applyBorder="1" applyAlignment="1">
      <alignment vertical="center" shrinkToFit="1"/>
    </xf>
    <xf numFmtId="38" fontId="12" fillId="4" borderId="123" xfId="2" applyFont="1" applyFill="1" applyBorder="1" applyAlignment="1">
      <alignment horizontal="right" vertical="center" shrinkToFit="1"/>
    </xf>
    <xf numFmtId="38" fontId="12" fillId="4" borderId="124" xfId="2" applyFont="1" applyFill="1" applyBorder="1" applyAlignment="1">
      <alignment horizontal="right" vertical="center" shrinkToFit="1"/>
    </xf>
    <xf numFmtId="38" fontId="12" fillId="4" borderId="127" xfId="2" applyFont="1" applyFill="1" applyBorder="1" applyAlignment="1">
      <alignment horizontal="right" vertical="center" shrinkToFit="1"/>
    </xf>
    <xf numFmtId="0" fontId="11" fillId="2" borderId="147" xfId="5" applyFont="1" applyFill="1" applyBorder="1" applyAlignment="1">
      <alignment horizontal="right" vertical="center" shrinkToFit="1"/>
    </xf>
    <xf numFmtId="0" fontId="29" fillId="4" borderId="0" xfId="9" applyFont="1" applyFill="1" applyBorder="1" applyAlignment="1">
      <alignment vertical="center"/>
    </xf>
    <xf numFmtId="0" fontId="18" fillId="4" borderId="0" xfId="9" applyFont="1" applyFill="1" applyAlignment="1">
      <alignment vertical="center"/>
    </xf>
    <xf numFmtId="0" fontId="6" fillId="4" borderId="41" xfId="0" applyNumberFormat="1" applyFont="1" applyFill="1" applyBorder="1" applyAlignment="1">
      <alignment horizontal="center" vertical="center" shrinkToFit="1"/>
    </xf>
    <xf numFmtId="0" fontId="6" fillId="4" borderId="40" xfId="0" applyNumberFormat="1" applyFont="1" applyFill="1" applyBorder="1" applyAlignment="1">
      <alignment horizontal="center" vertical="center" shrinkToFit="1"/>
    </xf>
    <xf numFmtId="0" fontId="6" fillId="4" borderId="39" xfId="0" applyNumberFormat="1" applyFont="1" applyFill="1" applyBorder="1" applyAlignment="1">
      <alignment horizontal="center" vertical="center" shrinkToFit="1"/>
    </xf>
    <xf numFmtId="38" fontId="6" fillId="4" borderId="41" xfId="16" applyFont="1" applyFill="1" applyBorder="1" applyAlignment="1">
      <alignment horizontal="center" vertical="center" shrinkToFit="1"/>
    </xf>
    <xf numFmtId="38" fontId="6" fillId="4" borderId="40" xfId="16" applyFont="1" applyFill="1" applyBorder="1" applyAlignment="1">
      <alignment horizontal="center" vertical="center" shrinkToFit="1"/>
    </xf>
    <xf numFmtId="38" fontId="6" fillId="4" borderId="39" xfId="16" applyFont="1" applyFill="1" applyBorder="1" applyAlignment="1">
      <alignment horizontal="center" vertical="center" shrinkToFit="1"/>
    </xf>
    <xf numFmtId="0" fontId="18" fillId="4" borderId="38" xfId="5" applyFont="1" applyFill="1" applyBorder="1" applyAlignment="1">
      <alignment horizontal="left" vertical="center" shrinkToFit="1"/>
    </xf>
    <xf numFmtId="0" fontId="18" fillId="4" borderId="77" xfId="5" applyFont="1" applyFill="1" applyBorder="1" applyAlignment="1">
      <alignment horizontal="left" vertical="center" shrinkToFit="1"/>
    </xf>
    <xf numFmtId="0" fontId="18" fillId="4" borderId="3" xfId="5" applyFont="1" applyFill="1" applyBorder="1" applyAlignment="1">
      <alignment horizontal="left" vertical="center" shrinkToFit="1"/>
    </xf>
    <xf numFmtId="0" fontId="18" fillId="4" borderId="1" xfId="5" applyFont="1" applyFill="1" applyBorder="1" applyAlignment="1">
      <alignment horizontal="left" vertical="center" shrinkToFit="1"/>
    </xf>
    <xf numFmtId="0" fontId="11" fillId="2" borderId="38" xfId="5" applyFont="1" applyFill="1" applyBorder="1" applyAlignment="1">
      <alignment horizontal="center" vertical="center" shrinkToFit="1"/>
    </xf>
    <xf numFmtId="0" fontId="11" fillId="2" borderId="24" xfId="5" applyFont="1" applyFill="1" applyBorder="1" applyAlignment="1">
      <alignment horizontal="center" vertical="center" shrinkToFit="1"/>
    </xf>
    <xf numFmtId="0" fontId="11" fillId="2" borderId="78" xfId="5" applyFont="1" applyFill="1" applyBorder="1" applyAlignment="1">
      <alignment horizontal="center" vertical="center" shrinkToFit="1"/>
    </xf>
    <xf numFmtId="0" fontId="11" fillId="2" borderId="28" xfId="5" applyFont="1" applyFill="1" applyBorder="1" applyAlignment="1">
      <alignment horizontal="center" vertical="center" shrinkToFit="1"/>
    </xf>
    <xf numFmtId="178" fontId="3" fillId="4" borderId="100" xfId="9" applyNumberFormat="1" applyFont="1" applyFill="1" applyBorder="1" applyAlignment="1">
      <alignment horizontal="center" vertical="center"/>
    </xf>
    <xf numFmtId="178" fontId="3" fillId="4" borderId="37" xfId="9" applyNumberFormat="1" applyFont="1" applyFill="1" applyBorder="1" applyAlignment="1">
      <alignment horizontal="center" vertical="center"/>
    </xf>
    <xf numFmtId="178" fontId="3" fillId="4" borderId="75" xfId="9" applyNumberFormat="1" applyFont="1" applyFill="1" applyBorder="1" applyAlignment="1">
      <alignment horizontal="center" vertical="center"/>
    </xf>
    <xf numFmtId="178" fontId="3" fillId="4" borderId="102" xfId="9" applyNumberFormat="1" applyFont="1" applyFill="1" applyBorder="1" applyAlignment="1">
      <alignment horizontal="center" vertical="center"/>
    </xf>
    <xf numFmtId="178" fontId="3" fillId="4" borderId="103" xfId="9" applyNumberFormat="1" applyFont="1" applyFill="1" applyBorder="1" applyAlignment="1">
      <alignment horizontal="center" vertical="center"/>
    </xf>
    <xf numFmtId="178" fontId="3" fillId="4" borderId="104" xfId="9" applyNumberFormat="1" applyFont="1" applyFill="1" applyBorder="1" applyAlignment="1">
      <alignment horizontal="center" vertical="center"/>
    </xf>
    <xf numFmtId="38" fontId="12" fillId="4" borderId="21" xfId="9" applyNumberFormat="1" applyFont="1" applyFill="1" applyBorder="1" applyAlignment="1">
      <alignment horizontal="center" vertical="center" shrinkToFit="1"/>
    </xf>
    <xf numFmtId="38" fontId="12" fillId="4" borderId="103" xfId="9" applyNumberFormat="1" applyFont="1" applyFill="1" applyBorder="1" applyAlignment="1">
      <alignment horizontal="center" vertical="center" shrinkToFit="1"/>
    </xf>
    <xf numFmtId="0" fontId="11" fillId="4" borderId="0" xfId="9" applyFont="1" applyFill="1" applyBorder="1" applyAlignment="1">
      <alignment horizontal="left" vertical="center"/>
    </xf>
    <xf numFmtId="178" fontId="3" fillId="4" borderId="74" xfId="9" applyNumberFormat="1" applyFont="1" applyFill="1" applyBorder="1" applyAlignment="1">
      <alignment horizontal="center" vertical="center"/>
    </xf>
    <xf numFmtId="178" fontId="3" fillId="4" borderId="76" xfId="9" applyNumberFormat="1" applyFont="1" applyFill="1" applyBorder="1" applyAlignment="1">
      <alignment horizontal="center" vertical="center"/>
    </xf>
    <xf numFmtId="178" fontId="3" fillId="4" borderId="35" xfId="9" applyNumberFormat="1" applyFont="1" applyFill="1" applyBorder="1" applyAlignment="1">
      <alignment horizontal="center" vertical="center"/>
    </xf>
    <xf numFmtId="178" fontId="3" fillId="4" borderId="64" xfId="9" applyNumberFormat="1" applyFont="1" applyFill="1" applyBorder="1" applyAlignment="1">
      <alignment horizontal="center" vertical="center"/>
    </xf>
    <xf numFmtId="0" fontId="12" fillId="4" borderId="40" xfId="9" applyFont="1" applyFill="1" applyBorder="1" applyAlignment="1">
      <alignment horizontal="center" vertical="center"/>
    </xf>
    <xf numFmtId="178" fontId="3" fillId="4" borderId="71" xfId="9" applyNumberFormat="1" applyFont="1" applyFill="1" applyBorder="1" applyAlignment="1">
      <alignment horizontal="center" vertical="center"/>
    </xf>
    <xf numFmtId="178" fontId="3" fillId="4" borderId="101" xfId="9" applyNumberFormat="1" applyFont="1" applyFill="1" applyBorder="1" applyAlignment="1">
      <alignment horizontal="center" vertical="center"/>
    </xf>
    <xf numFmtId="178" fontId="3" fillId="4" borderId="106" xfId="9" applyNumberFormat="1" applyFont="1" applyFill="1" applyBorder="1" applyAlignment="1">
      <alignment horizontal="center" vertical="center"/>
    </xf>
    <xf numFmtId="0" fontId="11" fillId="4" borderId="0" xfId="9" applyFont="1" applyFill="1" applyBorder="1" applyAlignment="1">
      <alignment horizontal="center" vertical="center"/>
    </xf>
    <xf numFmtId="38" fontId="11" fillId="4" borderId="0" xfId="9" applyNumberFormat="1" applyFont="1" applyFill="1" applyBorder="1" applyAlignment="1">
      <alignment horizontal="center" vertical="center" shrinkToFit="1"/>
    </xf>
    <xf numFmtId="0" fontId="12" fillId="4" borderId="21" xfId="9" applyFont="1" applyFill="1" applyBorder="1" applyAlignment="1">
      <alignment horizontal="center" vertical="center"/>
    </xf>
    <xf numFmtId="38" fontId="12" fillId="5" borderId="36" xfId="9" applyNumberFormat="1" applyFont="1" applyFill="1" applyBorder="1" applyAlignment="1">
      <alignment horizontal="center"/>
    </xf>
    <xf numFmtId="0" fontId="12" fillId="5" borderId="36" xfId="9" applyFont="1" applyFill="1" applyBorder="1" applyAlignment="1">
      <alignment horizontal="center"/>
    </xf>
    <xf numFmtId="0" fontId="12" fillId="5" borderId="48" xfId="9" applyFont="1" applyFill="1" applyBorder="1" applyAlignment="1">
      <alignment horizontal="center"/>
    </xf>
    <xf numFmtId="38" fontId="12" fillId="5" borderId="109" xfId="9" applyNumberFormat="1" applyFont="1" applyFill="1" applyBorder="1" applyAlignment="1">
      <alignment horizontal="center" vertical="center"/>
    </xf>
    <xf numFmtId="0" fontId="12" fillId="5" borderId="109" xfId="9" applyFont="1" applyFill="1" applyBorder="1" applyAlignment="1">
      <alignment horizontal="center" vertical="center"/>
    </xf>
    <xf numFmtId="0" fontId="12" fillId="5" borderId="107" xfId="9" applyFont="1" applyFill="1" applyBorder="1" applyAlignment="1">
      <alignment horizontal="center" vertical="center"/>
    </xf>
    <xf numFmtId="0" fontId="12" fillId="5" borderId="108" xfId="9" applyFont="1" applyFill="1" applyBorder="1" applyAlignment="1">
      <alignment horizontal="center" vertical="center"/>
    </xf>
    <xf numFmtId="0" fontId="12" fillId="5" borderId="47" xfId="9" applyFont="1" applyFill="1" applyBorder="1" applyAlignment="1">
      <alignment horizontal="center"/>
    </xf>
    <xf numFmtId="0" fontId="29" fillId="4" borderId="0" xfId="9" applyFont="1" applyFill="1" applyAlignment="1">
      <alignment horizontal="left" vertical="center"/>
    </xf>
    <xf numFmtId="0" fontId="11" fillId="2" borderId="33" xfId="5" applyFont="1" applyFill="1" applyBorder="1" applyAlignment="1">
      <alignment horizontal="right" vertical="center" shrinkToFit="1"/>
    </xf>
    <xf numFmtId="0" fontId="11" fillId="2" borderId="32" xfId="5" applyFont="1" applyFill="1" applyBorder="1" applyAlignment="1">
      <alignment horizontal="right" vertical="center" shrinkToFit="1"/>
    </xf>
    <xf numFmtId="0" fontId="11" fillId="2" borderId="34" xfId="5" applyFont="1" applyFill="1" applyBorder="1" applyAlignment="1">
      <alignment horizontal="right" vertical="center" shrinkToFit="1"/>
    </xf>
    <xf numFmtId="0" fontId="11" fillId="2" borderId="88" xfId="5" applyFont="1" applyFill="1" applyBorder="1" applyAlignment="1">
      <alignment horizontal="right" vertical="center" shrinkToFit="1"/>
    </xf>
    <xf numFmtId="0" fontId="11" fillId="2" borderId="89" xfId="5" applyFont="1" applyFill="1" applyBorder="1" applyAlignment="1">
      <alignment horizontal="right" vertical="center" shrinkToFit="1"/>
    </xf>
    <xf numFmtId="0" fontId="11" fillId="2" borderId="90" xfId="5" applyFont="1" applyFill="1" applyBorder="1" applyAlignment="1">
      <alignment horizontal="right" vertical="center" shrinkToFit="1"/>
    </xf>
    <xf numFmtId="0" fontId="11" fillId="2" borderId="91" xfId="5" applyFont="1" applyFill="1" applyBorder="1" applyAlignment="1">
      <alignment horizontal="right" vertical="center" shrinkToFit="1"/>
    </xf>
    <xf numFmtId="0" fontId="11" fillId="2" borderId="83" xfId="5" applyFont="1" applyFill="1" applyBorder="1" applyAlignment="1">
      <alignment horizontal="right" vertical="center" shrinkToFit="1"/>
    </xf>
    <xf numFmtId="0" fontId="11" fillId="2" borderId="84" xfId="5" applyFont="1" applyFill="1" applyBorder="1" applyAlignment="1">
      <alignment horizontal="right" vertical="center" shrinkToFit="1"/>
    </xf>
    <xf numFmtId="0" fontId="11" fillId="2" borderId="92" xfId="5" applyFont="1" applyFill="1" applyBorder="1" applyAlignment="1">
      <alignment horizontal="right" vertical="center" shrinkToFit="1"/>
    </xf>
    <xf numFmtId="0" fontId="11" fillId="2" borderId="86" xfId="5" applyFont="1" applyFill="1" applyBorder="1" applyAlignment="1">
      <alignment horizontal="right" vertical="center" shrinkToFit="1"/>
    </xf>
    <xf numFmtId="0" fontId="11" fillId="2" borderId="87" xfId="5" applyFont="1" applyFill="1" applyBorder="1" applyAlignment="1">
      <alignment horizontal="right" vertical="center" shrinkToFit="1"/>
    </xf>
    <xf numFmtId="178" fontId="3" fillId="4" borderId="20" xfId="5" applyNumberFormat="1" applyFont="1" applyFill="1" applyBorder="1" applyAlignment="1">
      <alignment horizontal="center" vertical="center" shrinkToFit="1"/>
    </xf>
    <xf numFmtId="178" fontId="3" fillId="4" borderId="10" xfId="5" applyNumberFormat="1" applyFont="1" applyFill="1" applyBorder="1" applyAlignment="1">
      <alignment horizontal="center" vertical="center" shrinkToFit="1"/>
    </xf>
    <xf numFmtId="178" fontId="3" fillId="4" borderId="30" xfId="5" applyNumberFormat="1" applyFont="1" applyFill="1" applyBorder="1" applyAlignment="1">
      <alignment horizontal="center" vertical="center" shrinkToFit="1"/>
    </xf>
    <xf numFmtId="178" fontId="3" fillId="4" borderId="5" xfId="5" applyNumberFormat="1" applyFont="1" applyFill="1" applyBorder="1" applyAlignment="1">
      <alignment horizontal="center" vertical="center" shrinkToFit="1"/>
    </xf>
    <xf numFmtId="178" fontId="3" fillId="4" borderId="0" xfId="5" applyNumberFormat="1" applyFont="1" applyFill="1" applyBorder="1" applyAlignment="1">
      <alignment horizontal="center" vertical="center" shrinkToFit="1"/>
    </xf>
    <xf numFmtId="178" fontId="3" fillId="4" borderId="4" xfId="5" applyNumberFormat="1" applyFont="1" applyFill="1" applyBorder="1" applyAlignment="1">
      <alignment horizontal="center" vertical="center" shrinkToFit="1"/>
    </xf>
    <xf numFmtId="0" fontId="11" fillId="2" borderId="5" xfId="5" applyFont="1" applyFill="1" applyBorder="1" applyAlignment="1">
      <alignment horizontal="center" vertical="center"/>
    </xf>
    <xf numFmtId="0" fontId="11" fillId="2" borderId="0" xfId="5" applyFont="1" applyFill="1" applyBorder="1" applyAlignment="1">
      <alignment horizontal="center" vertical="center"/>
    </xf>
    <xf numFmtId="0" fontId="11" fillId="2" borderId="4" xfId="5" applyFont="1" applyFill="1" applyBorder="1" applyAlignment="1">
      <alignment horizontal="center" vertical="center"/>
    </xf>
    <xf numFmtId="0" fontId="11" fillId="2" borderId="79" xfId="5" applyFont="1" applyFill="1" applyBorder="1" applyAlignment="1">
      <alignment horizontal="right" vertical="center" shrinkToFit="1"/>
    </xf>
    <xf numFmtId="0" fontId="11" fillId="2" borderId="80" xfId="5" applyFont="1" applyFill="1" applyBorder="1" applyAlignment="1">
      <alignment horizontal="right" vertical="center" shrinkToFit="1"/>
    </xf>
    <xf numFmtId="0" fontId="11" fillId="2" borderId="81" xfId="5" applyFont="1" applyFill="1" applyBorder="1" applyAlignment="1">
      <alignment horizontal="right" vertical="center" shrinkToFit="1"/>
    </xf>
    <xf numFmtId="0" fontId="11" fillId="2" borderId="82" xfId="5" applyFont="1" applyFill="1" applyBorder="1" applyAlignment="1">
      <alignment horizontal="right" vertical="center" shrinkToFit="1"/>
    </xf>
    <xf numFmtId="0" fontId="11" fillId="2" borderId="85" xfId="5" applyFont="1" applyFill="1" applyBorder="1" applyAlignment="1">
      <alignment horizontal="right" vertical="center" shrinkToFit="1"/>
    </xf>
    <xf numFmtId="178" fontId="3" fillId="4" borderId="38" xfId="5" applyNumberFormat="1" applyFont="1" applyFill="1" applyBorder="1" applyAlignment="1">
      <alignment horizontal="center" vertical="center" shrinkToFit="1"/>
    </xf>
    <xf numFmtId="178" fontId="3" fillId="4" borderId="24" xfId="5" applyNumberFormat="1" applyFont="1" applyFill="1" applyBorder="1" applyAlignment="1">
      <alignment horizontal="center" vertical="center" shrinkToFit="1"/>
    </xf>
    <xf numFmtId="178" fontId="3" fillId="4" borderId="77" xfId="5" applyNumberFormat="1" applyFont="1" applyFill="1" applyBorder="1" applyAlignment="1">
      <alignment horizontal="center" vertical="center" shrinkToFit="1"/>
    </xf>
    <xf numFmtId="0" fontId="11" fillId="2" borderId="38" xfId="5" applyFont="1" applyFill="1" applyBorder="1" applyAlignment="1">
      <alignment horizontal="center" vertical="center"/>
    </xf>
    <xf numFmtId="0" fontId="11" fillId="2" borderId="24" xfId="5" applyFont="1" applyFill="1" applyBorder="1" applyAlignment="1">
      <alignment horizontal="center" vertical="center"/>
    </xf>
    <xf numFmtId="0" fontId="11" fillId="2" borderId="77" xfId="5" applyFont="1" applyFill="1" applyBorder="1" applyAlignment="1">
      <alignment horizontal="center" vertical="center"/>
    </xf>
    <xf numFmtId="0" fontId="11" fillId="2" borderId="3" xfId="5" applyFont="1" applyFill="1" applyBorder="1" applyAlignment="1">
      <alignment horizontal="center" vertical="center" shrinkToFit="1"/>
    </xf>
    <xf numFmtId="0" fontId="11" fillId="2" borderId="2" xfId="5" applyFont="1" applyFill="1" applyBorder="1" applyAlignment="1">
      <alignment horizontal="center" vertical="center" shrinkToFit="1"/>
    </xf>
    <xf numFmtId="0" fontId="11" fillId="2" borderId="31" xfId="5" applyFont="1" applyFill="1" applyBorder="1" applyAlignment="1">
      <alignment horizontal="center" vertical="center" shrinkToFit="1"/>
    </xf>
    <xf numFmtId="0" fontId="11" fillId="2" borderId="14" xfId="5" applyFont="1" applyFill="1" applyBorder="1" applyAlignment="1">
      <alignment horizontal="center" vertical="center" shrinkToFit="1"/>
    </xf>
    <xf numFmtId="0" fontId="18" fillId="4" borderId="38" xfId="9" applyFont="1" applyFill="1" applyBorder="1" applyAlignment="1">
      <alignment horizontal="left" vertical="center" shrinkToFit="1"/>
    </xf>
    <xf numFmtId="0" fontId="18" fillId="4" borderId="77" xfId="9" applyFont="1" applyFill="1" applyBorder="1" applyAlignment="1">
      <alignment horizontal="left" vertical="center" shrinkToFit="1"/>
    </xf>
    <xf numFmtId="0" fontId="18" fillId="4" borderId="3" xfId="9" applyFont="1" applyFill="1" applyBorder="1" applyAlignment="1">
      <alignment horizontal="left" vertical="center" shrinkToFit="1"/>
    </xf>
    <xf numFmtId="0" fontId="18" fillId="4" borderId="1" xfId="9" applyFont="1" applyFill="1" applyBorder="1" applyAlignment="1">
      <alignment horizontal="left" vertical="center" shrinkToFit="1"/>
    </xf>
    <xf numFmtId="0" fontId="11" fillId="2" borderId="77" xfId="5" applyFont="1" applyFill="1" applyBorder="1" applyAlignment="1">
      <alignment horizontal="center" vertical="center" shrinkToFit="1"/>
    </xf>
    <xf numFmtId="0" fontId="11" fillId="2" borderId="1" xfId="5" applyFont="1" applyFill="1" applyBorder="1" applyAlignment="1">
      <alignment horizontal="center" vertical="center" shrinkToFit="1"/>
    </xf>
    <xf numFmtId="178" fontId="3" fillId="4" borderId="66" xfId="9" applyNumberFormat="1" applyFont="1" applyFill="1" applyBorder="1" applyAlignment="1">
      <alignment horizontal="center" vertical="center"/>
    </xf>
    <xf numFmtId="178" fontId="3" fillId="4" borderId="44" xfId="9" applyNumberFormat="1" applyFont="1" applyFill="1" applyBorder="1" applyAlignment="1">
      <alignment horizontal="center" vertical="center"/>
    </xf>
    <xf numFmtId="178" fontId="3" fillId="4" borderId="99" xfId="9" applyNumberFormat="1" applyFont="1" applyFill="1" applyBorder="1" applyAlignment="1">
      <alignment horizontal="center" vertical="center"/>
    </xf>
    <xf numFmtId="0" fontId="18" fillId="4" borderId="0" xfId="9" applyFont="1" applyFill="1" applyBorder="1" applyAlignment="1">
      <alignment horizontal="left" vertical="center"/>
    </xf>
    <xf numFmtId="178" fontId="3" fillId="4" borderId="69" xfId="9" applyNumberFormat="1" applyFont="1" applyFill="1" applyBorder="1" applyAlignment="1">
      <alignment horizontal="center" vertical="center"/>
    </xf>
    <xf numFmtId="178" fontId="3" fillId="4" borderId="70" xfId="9" applyNumberFormat="1" applyFont="1" applyFill="1" applyBorder="1" applyAlignment="1">
      <alignment horizontal="center" vertical="center"/>
    </xf>
    <xf numFmtId="178" fontId="3" fillId="4" borderId="72" xfId="9" applyNumberFormat="1" applyFont="1" applyFill="1" applyBorder="1" applyAlignment="1">
      <alignment horizontal="center" vertical="center"/>
    </xf>
    <xf numFmtId="178" fontId="23" fillId="4" borderId="74" xfId="9" applyNumberFormat="1" applyFont="1" applyFill="1" applyBorder="1" applyAlignment="1">
      <alignment horizontal="center" vertical="center"/>
    </xf>
    <xf numFmtId="178" fontId="23" fillId="4" borderId="37" xfId="9" applyNumberFormat="1" applyFont="1" applyFill="1" applyBorder="1" applyAlignment="1">
      <alignment horizontal="center" vertical="center"/>
    </xf>
    <xf numFmtId="178" fontId="23" fillId="4" borderId="75" xfId="9" applyNumberFormat="1" applyFont="1" applyFill="1" applyBorder="1" applyAlignment="1">
      <alignment horizontal="center" vertical="center"/>
    </xf>
    <xf numFmtId="178" fontId="23" fillId="4" borderId="76" xfId="9" applyNumberFormat="1" applyFont="1" applyFill="1" applyBorder="1" applyAlignment="1">
      <alignment horizontal="center" vertical="center"/>
    </xf>
    <xf numFmtId="178" fontId="23" fillId="4" borderId="35" xfId="9" applyNumberFormat="1" applyFont="1" applyFill="1" applyBorder="1" applyAlignment="1">
      <alignment horizontal="center" vertical="center"/>
    </xf>
    <xf numFmtId="178" fontId="23" fillId="4" borderId="64" xfId="9" applyNumberFormat="1" applyFont="1" applyFill="1" applyBorder="1" applyAlignment="1">
      <alignment horizontal="center" vertical="center"/>
    </xf>
    <xf numFmtId="0" fontId="11" fillId="2" borderId="31" xfId="5" applyFont="1" applyFill="1" applyBorder="1" applyAlignment="1">
      <alignment horizontal="right" vertical="center" shrinkToFit="1"/>
    </xf>
    <xf numFmtId="0" fontId="11" fillId="2" borderId="93" xfId="5" applyFont="1" applyFill="1" applyBorder="1" applyAlignment="1">
      <alignment horizontal="right" vertical="center" shrinkToFit="1"/>
    </xf>
    <xf numFmtId="0" fontId="11" fillId="2" borderId="94" xfId="5" applyFont="1" applyFill="1" applyBorder="1" applyAlignment="1">
      <alignment horizontal="right" vertical="center" shrinkToFit="1"/>
    </xf>
    <xf numFmtId="0" fontId="11" fillId="2" borderId="95" xfId="5" applyFont="1" applyFill="1" applyBorder="1" applyAlignment="1">
      <alignment horizontal="right" vertical="center" shrinkToFit="1"/>
    </xf>
    <xf numFmtId="0" fontId="11" fillId="2" borderId="96" xfId="5" applyFont="1" applyFill="1" applyBorder="1" applyAlignment="1">
      <alignment horizontal="right" vertical="center" shrinkToFit="1"/>
    </xf>
    <xf numFmtId="0" fontId="11" fillId="2" borderId="97" xfId="5" applyFont="1" applyFill="1" applyBorder="1" applyAlignment="1">
      <alignment horizontal="right" vertical="center" shrinkToFit="1"/>
    </xf>
    <xf numFmtId="178" fontId="17" fillId="4" borderId="20" xfId="5" applyNumberFormat="1" applyFont="1" applyFill="1" applyBorder="1" applyAlignment="1">
      <alignment horizontal="center" vertical="center" shrinkToFit="1"/>
    </xf>
    <xf numFmtId="178" fontId="17" fillId="4" borderId="10" xfId="5" applyNumberFormat="1" applyFont="1" applyFill="1" applyBorder="1" applyAlignment="1">
      <alignment horizontal="center" vertical="center" shrinkToFit="1"/>
    </xf>
    <xf numFmtId="178" fontId="17" fillId="4" borderId="30" xfId="5" applyNumberFormat="1" applyFont="1" applyFill="1" applyBorder="1" applyAlignment="1">
      <alignment horizontal="center" vertical="center" shrinkToFit="1"/>
    </xf>
    <xf numFmtId="178" fontId="17" fillId="4" borderId="5" xfId="5" applyNumberFormat="1" applyFont="1" applyFill="1" applyBorder="1" applyAlignment="1">
      <alignment horizontal="center" vertical="center" shrinkToFit="1"/>
    </xf>
    <xf numFmtId="178" fontId="17" fillId="4" borderId="0" xfId="5" applyNumberFormat="1" applyFont="1" applyFill="1" applyBorder="1" applyAlignment="1">
      <alignment horizontal="center" vertical="center" shrinkToFit="1"/>
    </xf>
    <xf numFmtId="178" fontId="17" fillId="4" borderId="4" xfId="5" applyNumberFormat="1" applyFont="1" applyFill="1" applyBorder="1" applyAlignment="1">
      <alignment horizontal="center" vertical="center" shrinkToFit="1"/>
    </xf>
    <xf numFmtId="0" fontId="11" fillId="2" borderId="10" xfId="5" applyFont="1" applyFill="1" applyBorder="1" applyAlignment="1">
      <alignment horizontal="right" vertical="center" shrinkToFit="1"/>
    </xf>
    <xf numFmtId="0" fontId="11" fillId="2" borderId="0" xfId="5" applyFont="1" applyFill="1" applyBorder="1" applyAlignment="1">
      <alignment horizontal="right" vertical="center" shrinkToFit="1"/>
    </xf>
    <xf numFmtId="0" fontId="11" fillId="2" borderId="2" xfId="5" applyFont="1" applyFill="1" applyBorder="1" applyAlignment="1">
      <alignment horizontal="right" vertical="center" shrinkToFit="1"/>
    </xf>
    <xf numFmtId="0" fontId="11" fillId="2" borderId="98" xfId="5" applyFont="1" applyFill="1" applyBorder="1" applyAlignment="1">
      <alignment horizontal="right" vertical="center" shrinkToFit="1"/>
    </xf>
    <xf numFmtId="0" fontId="12" fillId="4" borderId="0" xfId="9" applyFont="1" applyFill="1" applyBorder="1" applyAlignment="1">
      <alignment horizontal="left" vertical="center"/>
    </xf>
    <xf numFmtId="0" fontId="11" fillId="2" borderId="32" xfId="5" applyNumberFormat="1" applyFont="1" applyFill="1" applyBorder="1" applyAlignment="1">
      <alignment horizontal="center" vertical="center" shrinkToFit="1"/>
    </xf>
    <xf numFmtId="0" fontId="11" fillId="2" borderId="34" xfId="5" applyNumberFormat="1" applyFont="1" applyFill="1" applyBorder="1" applyAlignment="1">
      <alignment horizontal="center" vertical="center" shrinkToFit="1"/>
    </xf>
    <xf numFmtId="0" fontId="11" fillId="2" borderId="30" xfId="5" applyNumberFormat="1" applyFont="1" applyFill="1" applyBorder="1" applyAlignment="1">
      <alignment horizontal="center" vertical="center" shrinkToFit="1"/>
    </xf>
    <xf numFmtId="0" fontId="11" fillId="2" borderId="4" xfId="5" applyNumberFormat="1" applyFont="1" applyFill="1" applyBorder="1" applyAlignment="1">
      <alignment horizontal="center" vertical="center" shrinkToFit="1"/>
    </xf>
    <xf numFmtId="0" fontId="11" fillId="2" borderId="29" xfId="5" applyNumberFormat="1" applyFont="1" applyFill="1" applyBorder="1" applyAlignment="1">
      <alignment horizontal="center" vertical="center" shrinkToFit="1"/>
    </xf>
    <xf numFmtId="0" fontId="18" fillId="4" borderId="24" xfId="9" applyFont="1" applyFill="1" applyBorder="1" applyAlignment="1">
      <alignment horizontal="left" vertical="center" shrinkToFit="1"/>
    </xf>
    <xf numFmtId="0" fontId="18" fillId="4" borderId="2" xfId="9" applyFont="1" applyFill="1" applyBorder="1" applyAlignment="1">
      <alignment horizontal="left" vertical="center" shrinkToFit="1"/>
    </xf>
    <xf numFmtId="178" fontId="3" fillId="4" borderId="45" xfId="9" applyNumberFormat="1" applyFont="1" applyFill="1" applyBorder="1" applyAlignment="1">
      <alignment horizontal="center" vertical="center"/>
    </xf>
    <xf numFmtId="178" fontId="3" fillId="4" borderId="0" xfId="9" applyNumberFormat="1" applyFont="1" applyFill="1" applyBorder="1" applyAlignment="1">
      <alignment horizontal="center" vertical="center"/>
    </xf>
    <xf numFmtId="178" fontId="3" fillId="4" borderId="32" xfId="9" applyNumberFormat="1" applyFont="1" applyFill="1" applyBorder="1" applyAlignment="1">
      <alignment horizontal="center" vertical="center"/>
    </xf>
    <xf numFmtId="178" fontId="3" fillId="4" borderId="46" xfId="9" applyNumberFormat="1" applyFont="1" applyFill="1" applyBorder="1" applyAlignment="1">
      <alignment horizontal="center" vertical="center"/>
    </xf>
    <xf numFmtId="178" fontId="3" fillId="4" borderId="21" xfId="9" applyNumberFormat="1" applyFont="1" applyFill="1" applyBorder="1" applyAlignment="1">
      <alignment horizontal="center" vertical="center"/>
    </xf>
    <xf numFmtId="178" fontId="3" fillId="4" borderId="34" xfId="9" applyNumberFormat="1" applyFont="1" applyFill="1" applyBorder="1" applyAlignment="1">
      <alignment horizontal="center" vertical="center"/>
    </xf>
    <xf numFmtId="178" fontId="3" fillId="4" borderId="63" xfId="9" applyNumberFormat="1" applyFont="1" applyFill="1" applyBorder="1" applyAlignment="1">
      <alignment horizontal="center" vertical="center"/>
    </xf>
    <xf numFmtId="178" fontId="17" fillId="2" borderId="20" xfId="5" applyNumberFormat="1" applyFont="1" applyFill="1" applyBorder="1" applyAlignment="1">
      <alignment horizontal="center" vertical="center" shrinkToFit="1"/>
    </xf>
    <xf numFmtId="178" fontId="17" fillId="2" borderId="10" xfId="5" applyNumberFormat="1" applyFont="1" applyFill="1" applyBorder="1" applyAlignment="1">
      <alignment horizontal="center" vertical="center" shrinkToFit="1"/>
    </xf>
    <xf numFmtId="178" fontId="17" fillId="2" borderId="30" xfId="5" applyNumberFormat="1" applyFont="1" applyFill="1" applyBorder="1" applyAlignment="1">
      <alignment horizontal="center" vertical="center" shrinkToFit="1"/>
    </xf>
    <xf numFmtId="178" fontId="17" fillId="2" borderId="5" xfId="5" applyNumberFormat="1" applyFont="1" applyFill="1" applyBorder="1" applyAlignment="1">
      <alignment horizontal="center" vertical="center" shrinkToFit="1"/>
    </xf>
    <xf numFmtId="178" fontId="17" fillId="2" borderId="0" xfId="5" applyNumberFormat="1" applyFont="1" applyFill="1" applyBorder="1" applyAlignment="1">
      <alignment horizontal="center" vertical="center" shrinkToFit="1"/>
    </xf>
    <xf numFmtId="178" fontId="17" fillId="2" borderId="4" xfId="5" applyNumberFormat="1" applyFont="1" applyFill="1" applyBorder="1" applyAlignment="1">
      <alignment horizontal="center" vertical="center" shrinkToFit="1"/>
    </xf>
    <xf numFmtId="178" fontId="17" fillId="2" borderId="38" xfId="5" applyNumberFormat="1" applyFont="1" applyFill="1" applyBorder="1" applyAlignment="1">
      <alignment horizontal="center" vertical="center" shrinkToFit="1"/>
    </xf>
    <xf numFmtId="178" fontId="17" fillId="2" borderId="24" xfId="5" applyNumberFormat="1" applyFont="1" applyFill="1" applyBorder="1" applyAlignment="1">
      <alignment horizontal="center" vertical="center" shrinkToFit="1"/>
    </xf>
    <xf numFmtId="178" fontId="17" fillId="2" borderId="77" xfId="5" applyNumberFormat="1" applyFont="1" applyFill="1" applyBorder="1" applyAlignment="1">
      <alignment horizontal="center" vertical="center" shrinkToFit="1"/>
    </xf>
    <xf numFmtId="0" fontId="18" fillId="4" borderId="5" xfId="9" applyFont="1" applyFill="1" applyBorder="1" applyAlignment="1">
      <alignment horizontal="left" vertical="center" shrinkToFit="1"/>
    </xf>
    <xf numFmtId="0" fontId="18" fillId="4" borderId="0" xfId="9" applyFont="1" applyFill="1" applyBorder="1" applyAlignment="1">
      <alignment horizontal="left" vertical="center" shrinkToFit="1"/>
    </xf>
    <xf numFmtId="0" fontId="11" fillId="2" borderId="78" xfId="5" applyNumberFormat="1" applyFont="1" applyFill="1" applyBorder="1" applyAlignment="1">
      <alignment horizontal="center" vertical="center" shrinkToFit="1"/>
    </xf>
    <xf numFmtId="0" fontId="11" fillId="2" borderId="77" xfId="5" applyNumberFormat="1" applyFont="1" applyFill="1" applyBorder="1" applyAlignment="1">
      <alignment horizontal="center" vertical="center" shrinkToFit="1"/>
    </xf>
    <xf numFmtId="38" fontId="35" fillId="2" borderId="20" xfId="1" applyFont="1" applyFill="1" applyBorder="1" applyAlignment="1">
      <alignment horizontal="center" vertical="center" shrinkToFit="1"/>
    </xf>
    <xf numFmtId="38" fontId="35" fillId="2" borderId="10" xfId="1" applyFont="1" applyFill="1" applyBorder="1" applyAlignment="1">
      <alignment horizontal="center" vertical="center" shrinkToFit="1"/>
    </xf>
    <xf numFmtId="38" fontId="35" fillId="2" borderId="30" xfId="1" applyFont="1" applyFill="1" applyBorder="1" applyAlignment="1">
      <alignment horizontal="center" vertical="center" shrinkToFit="1"/>
    </xf>
    <xf numFmtId="38" fontId="35" fillId="2" borderId="5" xfId="1" applyFont="1" applyFill="1" applyBorder="1" applyAlignment="1">
      <alignment horizontal="center" vertical="center" shrinkToFit="1"/>
    </xf>
    <xf numFmtId="38" fontId="35" fillId="2" borderId="0" xfId="1" applyFont="1" applyFill="1" applyBorder="1" applyAlignment="1">
      <alignment horizontal="center" vertical="center" shrinkToFit="1"/>
    </xf>
    <xf numFmtId="38" fontId="35" fillId="2" borderId="4" xfId="1" applyFont="1" applyFill="1" applyBorder="1" applyAlignment="1">
      <alignment horizontal="center" vertical="center" shrinkToFit="1"/>
    </xf>
    <xf numFmtId="0" fontId="11" fillId="2" borderId="128" xfId="5" applyFont="1" applyFill="1" applyBorder="1" applyAlignment="1">
      <alignment horizontal="right" vertical="center" shrinkToFit="1"/>
    </xf>
    <xf numFmtId="0" fontId="11" fillId="2" borderId="120" xfId="5" applyFont="1" applyFill="1" applyBorder="1" applyAlignment="1">
      <alignment horizontal="right" vertical="center" shrinkToFit="1"/>
    </xf>
    <xf numFmtId="0" fontId="11" fillId="2" borderId="125" xfId="5" applyFont="1" applyFill="1" applyBorder="1" applyAlignment="1">
      <alignment horizontal="right" vertical="center" shrinkToFit="1"/>
    </xf>
    <xf numFmtId="0" fontId="11" fillId="2" borderId="33" xfId="5" applyNumberFormat="1" applyFont="1" applyFill="1" applyBorder="1" applyAlignment="1">
      <alignment horizontal="center" vertical="center" shrinkToFit="1"/>
    </xf>
    <xf numFmtId="0" fontId="11" fillId="2" borderId="113" xfId="5" applyFont="1" applyFill="1" applyBorder="1" applyAlignment="1">
      <alignment horizontal="right" vertical="center" shrinkToFit="1"/>
    </xf>
    <xf numFmtId="0" fontId="11" fillId="2" borderId="114" xfId="5" applyFont="1" applyFill="1" applyBorder="1" applyAlignment="1">
      <alignment horizontal="right" vertical="center" shrinkToFit="1"/>
    </xf>
    <xf numFmtId="0" fontId="11" fillId="2" borderId="115" xfId="5" applyFont="1" applyFill="1" applyBorder="1" applyAlignment="1">
      <alignment horizontal="right" vertical="center" shrinkToFit="1"/>
    </xf>
    <xf numFmtId="0" fontId="11" fillId="2" borderId="118" xfId="5" applyFont="1" applyFill="1" applyBorder="1" applyAlignment="1">
      <alignment horizontal="right" vertical="center" shrinkToFit="1"/>
    </xf>
    <xf numFmtId="0" fontId="11" fillId="2" borderId="119" xfId="5" applyFont="1" applyFill="1" applyBorder="1" applyAlignment="1">
      <alignment horizontal="right" vertical="center" shrinkToFit="1"/>
    </xf>
    <xf numFmtId="0" fontId="11" fillId="2" borderId="123" xfId="5" applyFont="1" applyFill="1" applyBorder="1" applyAlignment="1">
      <alignment horizontal="right" vertical="center" shrinkToFit="1"/>
    </xf>
    <xf numFmtId="0" fontId="11" fillId="2" borderId="124" xfId="5" applyFont="1" applyFill="1" applyBorder="1" applyAlignment="1">
      <alignment horizontal="right" vertical="center" shrinkToFit="1"/>
    </xf>
    <xf numFmtId="38" fontId="35" fillId="2" borderId="38" xfId="1" applyFont="1" applyFill="1" applyBorder="1" applyAlignment="1">
      <alignment horizontal="center" vertical="center" shrinkToFit="1"/>
    </xf>
    <xf numFmtId="38" fontId="35" fillId="2" borderId="24" xfId="1" applyFont="1" applyFill="1" applyBorder="1" applyAlignment="1">
      <alignment horizontal="center" vertical="center" shrinkToFit="1"/>
    </xf>
    <xf numFmtId="38" fontId="35" fillId="2" borderId="77" xfId="1" applyFont="1" applyFill="1" applyBorder="1" applyAlignment="1">
      <alignment horizontal="center" vertical="center" shrinkToFit="1"/>
    </xf>
    <xf numFmtId="0" fontId="11" fillId="2" borderId="115" xfId="5" applyNumberFormat="1" applyFont="1" applyFill="1" applyBorder="1" applyAlignment="1">
      <alignment horizontal="center" vertical="center" shrinkToFit="1"/>
    </xf>
    <xf numFmtId="0" fontId="11" fillId="2" borderId="120" xfId="5" applyNumberFormat="1" applyFont="1" applyFill="1" applyBorder="1" applyAlignment="1">
      <alignment horizontal="center" vertical="center" shrinkToFit="1"/>
    </xf>
    <xf numFmtId="0" fontId="11" fillId="2" borderId="125" xfId="5" applyNumberFormat="1" applyFont="1" applyFill="1" applyBorder="1" applyAlignment="1">
      <alignment horizontal="center" vertical="center" shrinkToFit="1"/>
    </xf>
    <xf numFmtId="0" fontId="11" fillId="2" borderId="117" xfId="5" applyNumberFormat="1" applyFont="1" applyFill="1" applyBorder="1" applyAlignment="1">
      <alignment horizontal="center" vertical="center" shrinkToFit="1"/>
    </xf>
    <xf numFmtId="0" fontId="11" fillId="2" borderId="122" xfId="5" applyNumberFormat="1" applyFont="1" applyFill="1" applyBorder="1" applyAlignment="1">
      <alignment horizontal="center" vertical="center" shrinkToFit="1"/>
    </xf>
    <xf numFmtId="0" fontId="11" fillId="2" borderId="127" xfId="5" applyNumberFormat="1" applyFont="1" applyFill="1" applyBorder="1" applyAlignment="1">
      <alignment horizontal="center" vertical="center" shrinkToFit="1"/>
    </xf>
    <xf numFmtId="0" fontId="11" fillId="2" borderId="132" xfId="5" applyFont="1" applyFill="1" applyBorder="1" applyAlignment="1">
      <alignment horizontal="right" vertical="center" shrinkToFit="1"/>
    </xf>
    <xf numFmtId="178" fontId="3" fillId="4" borderId="67" xfId="9" applyNumberFormat="1" applyFont="1" applyFill="1" applyBorder="1" applyAlignment="1">
      <alignment horizontal="center" vertical="center"/>
    </xf>
    <xf numFmtId="178" fontId="3" fillId="4" borderId="68" xfId="9" applyNumberFormat="1" applyFont="1" applyFill="1" applyBorder="1" applyAlignment="1">
      <alignment horizontal="center" vertical="center"/>
    </xf>
    <xf numFmtId="178" fontId="3" fillId="4" borderId="73" xfId="9" applyNumberFormat="1" applyFont="1" applyFill="1" applyBorder="1" applyAlignment="1">
      <alignment horizontal="center" vertical="center"/>
    </xf>
    <xf numFmtId="0" fontId="29" fillId="4" borderId="0" xfId="9" applyFont="1" applyFill="1" applyBorder="1" applyAlignment="1">
      <alignment horizontal="left" vertical="center"/>
    </xf>
    <xf numFmtId="0" fontId="13" fillId="4" borderId="0" xfId="9" applyFont="1" applyFill="1" applyBorder="1" applyAlignment="1">
      <alignment horizontal="left" vertical="center" shrinkToFit="1"/>
    </xf>
    <xf numFmtId="0" fontId="11" fillId="4" borderId="38" xfId="5" applyFont="1" applyFill="1" applyBorder="1" applyAlignment="1">
      <alignment horizontal="center" vertical="center"/>
    </xf>
    <xf numFmtId="0" fontId="11" fillId="4" borderId="24" xfId="5" applyFont="1" applyFill="1" applyBorder="1" applyAlignment="1">
      <alignment horizontal="center" vertical="center"/>
    </xf>
    <xf numFmtId="0" fontId="11" fillId="4" borderId="77" xfId="5" applyFont="1" applyFill="1" applyBorder="1" applyAlignment="1">
      <alignment horizontal="center" vertical="center"/>
    </xf>
    <xf numFmtId="0" fontId="3" fillId="4" borderId="0" xfId="9" applyFont="1" applyFill="1" applyAlignment="1">
      <alignment horizontal="center" vertical="center"/>
    </xf>
    <xf numFmtId="178" fontId="17" fillId="4" borderId="38" xfId="5" applyNumberFormat="1" applyFont="1" applyFill="1" applyBorder="1" applyAlignment="1">
      <alignment horizontal="center" vertical="center" shrinkToFit="1"/>
    </xf>
    <xf numFmtId="178" fontId="17" fillId="4" borderId="24" xfId="5" applyNumberFormat="1" applyFont="1" applyFill="1" applyBorder="1" applyAlignment="1">
      <alignment horizontal="center" vertical="center" shrinkToFit="1"/>
    </xf>
    <xf numFmtId="178" fontId="17" fillId="4" borderId="77" xfId="5" applyNumberFormat="1" applyFont="1" applyFill="1" applyBorder="1" applyAlignment="1">
      <alignment horizontal="center" vertical="center" shrinkToFit="1"/>
    </xf>
    <xf numFmtId="0" fontId="11" fillId="4" borderId="5" xfId="5" applyFont="1" applyFill="1" applyBorder="1" applyAlignment="1">
      <alignment horizontal="center" vertical="center"/>
    </xf>
    <xf numFmtId="0" fontId="11" fillId="4" borderId="0" xfId="5" applyFont="1" applyFill="1" applyBorder="1" applyAlignment="1">
      <alignment horizontal="center" vertical="center"/>
    </xf>
    <xf numFmtId="0" fontId="11" fillId="4" borderId="4" xfId="5" applyFont="1" applyFill="1" applyBorder="1" applyAlignment="1">
      <alignment horizontal="center" vertical="center"/>
    </xf>
    <xf numFmtId="0" fontId="11" fillId="2" borderId="27" xfId="5" applyFont="1" applyFill="1" applyBorder="1" applyAlignment="1">
      <alignment horizontal="center" shrinkToFit="1"/>
    </xf>
    <xf numFmtId="0" fontId="11" fillId="2" borderId="25" xfId="5" applyFont="1" applyFill="1" applyBorder="1" applyAlignment="1">
      <alignment horizontal="center" shrinkToFit="1"/>
    </xf>
    <xf numFmtId="0" fontId="11" fillId="2" borderId="26" xfId="5" applyFont="1" applyFill="1" applyBorder="1" applyAlignment="1">
      <alignment horizontal="center" shrinkToFit="1"/>
    </xf>
    <xf numFmtId="0" fontId="11" fillId="2" borderId="27" xfId="5" applyFont="1" applyFill="1" applyBorder="1" applyAlignment="1">
      <alignment horizontal="center"/>
    </xf>
    <xf numFmtId="0" fontId="11" fillId="2" borderId="25" xfId="5" applyFont="1" applyFill="1" applyBorder="1" applyAlignment="1">
      <alignment horizontal="center"/>
    </xf>
    <xf numFmtId="0" fontId="11" fillId="2" borderId="26" xfId="5" applyFont="1" applyFill="1" applyBorder="1" applyAlignment="1">
      <alignment horizontal="center"/>
    </xf>
    <xf numFmtId="38" fontId="35" fillId="4" borderId="20" xfId="1" applyFont="1" applyFill="1" applyBorder="1" applyAlignment="1">
      <alignment horizontal="center" vertical="center" shrinkToFit="1"/>
    </xf>
    <xf numFmtId="38" fontId="35" fillId="4" borderId="10" xfId="1" applyFont="1" applyFill="1" applyBorder="1" applyAlignment="1">
      <alignment horizontal="center" vertical="center" shrinkToFit="1"/>
    </xf>
    <xf numFmtId="38" fontId="35" fillId="4" borderId="30" xfId="1" applyFont="1" applyFill="1" applyBorder="1" applyAlignment="1">
      <alignment horizontal="center" vertical="center" shrinkToFit="1"/>
    </xf>
    <xf numFmtId="38" fontId="35" fillId="4" borderId="5" xfId="1" applyFont="1" applyFill="1" applyBorder="1" applyAlignment="1">
      <alignment horizontal="center" vertical="center" shrinkToFit="1"/>
    </xf>
    <xf numFmtId="38" fontId="35" fillId="4" borderId="0" xfId="1" applyFont="1" applyFill="1" applyBorder="1" applyAlignment="1">
      <alignment horizontal="center" vertical="center" shrinkToFit="1"/>
    </xf>
    <xf numFmtId="38" fontId="35" fillId="4" borderId="4" xfId="1" applyFont="1" applyFill="1" applyBorder="1" applyAlignment="1">
      <alignment horizontal="center" vertical="center" shrinkToFit="1"/>
    </xf>
    <xf numFmtId="0" fontId="12" fillId="4" borderId="0" xfId="9" applyFont="1" applyFill="1" applyBorder="1" applyAlignment="1">
      <alignment horizontal="left" vertical="top" shrinkToFit="1"/>
    </xf>
    <xf numFmtId="0" fontId="17" fillId="4" borderId="0" xfId="9" applyFont="1" applyFill="1" applyBorder="1" applyAlignment="1">
      <alignment horizontal="left" vertical="center" shrinkToFit="1"/>
    </xf>
    <xf numFmtId="0" fontId="11" fillId="4" borderId="0" xfId="9" applyFont="1" applyFill="1" applyBorder="1" applyAlignment="1">
      <alignment horizontal="center" vertical="center" shrinkToFit="1"/>
    </xf>
    <xf numFmtId="0" fontId="12" fillId="5" borderId="47" xfId="9" applyFont="1" applyFill="1" applyBorder="1" applyAlignment="1">
      <alignment horizontal="center" vertical="center"/>
    </xf>
    <xf numFmtId="0" fontId="12" fillId="5" borderId="36" xfId="9" applyFont="1" applyFill="1" applyBorder="1" applyAlignment="1">
      <alignment horizontal="center" vertical="center"/>
    </xf>
    <xf numFmtId="0" fontId="11" fillId="2" borderId="19" xfId="5" applyFont="1" applyFill="1" applyBorder="1" applyAlignment="1">
      <alignment horizontal="center" shrinkToFit="1"/>
    </xf>
    <xf numFmtId="0" fontId="11" fillId="2" borderId="17" xfId="5" applyFont="1" applyFill="1" applyBorder="1" applyAlignment="1">
      <alignment horizontal="center" shrinkToFit="1"/>
    </xf>
    <xf numFmtId="38" fontId="12" fillId="5" borderId="109" xfId="9" applyNumberFormat="1" applyFont="1" applyFill="1" applyBorder="1" applyAlignment="1">
      <alignment horizontal="center" vertical="center" shrinkToFit="1"/>
    </xf>
    <xf numFmtId="0" fontId="12" fillId="5" borderId="109" xfId="9" applyFont="1" applyFill="1" applyBorder="1" applyAlignment="1">
      <alignment horizontal="center" vertical="center" shrinkToFit="1"/>
    </xf>
    <xf numFmtId="0" fontId="12" fillId="5" borderId="107" xfId="9" applyFont="1" applyFill="1" applyBorder="1" applyAlignment="1">
      <alignment horizontal="center" vertical="center" shrinkToFit="1"/>
    </xf>
    <xf numFmtId="0" fontId="11" fillId="2" borderId="134" xfId="5" applyFont="1" applyFill="1" applyBorder="1" applyAlignment="1">
      <alignment horizontal="right" vertical="center" shrinkToFit="1"/>
    </xf>
    <xf numFmtId="0" fontId="11" fillId="2" borderId="129" xfId="5" applyFont="1" applyFill="1" applyBorder="1" applyAlignment="1">
      <alignment horizontal="right" vertical="center" shrinkToFit="1"/>
    </xf>
    <xf numFmtId="0" fontId="11" fillId="2" borderId="121" xfId="5" applyFont="1" applyFill="1" applyBorder="1" applyAlignment="1">
      <alignment horizontal="right" vertical="center" shrinkToFit="1"/>
    </xf>
    <xf numFmtId="0" fontId="11" fillId="2" borderId="126" xfId="5" applyFont="1" applyFill="1" applyBorder="1" applyAlignment="1">
      <alignment horizontal="right" vertical="center" shrinkToFit="1"/>
    </xf>
    <xf numFmtId="38" fontId="26" fillId="4" borderId="133" xfId="1" applyFont="1" applyFill="1" applyBorder="1" applyAlignment="1">
      <alignment horizontal="center" vertical="center" shrinkToFit="1"/>
    </xf>
    <xf numFmtId="38" fontId="26" fillId="4" borderId="129" xfId="1" applyFont="1" applyFill="1" applyBorder="1" applyAlignment="1">
      <alignment horizontal="center" vertical="center" shrinkToFit="1"/>
    </xf>
    <xf numFmtId="38" fontId="26" fillId="4" borderId="135" xfId="1" applyFont="1" applyFill="1" applyBorder="1" applyAlignment="1">
      <alignment horizontal="center" vertical="center" shrinkToFit="1"/>
    </xf>
    <xf numFmtId="38" fontId="26" fillId="4" borderId="118" xfId="1" applyFont="1" applyFill="1" applyBorder="1" applyAlignment="1">
      <alignment horizontal="center" vertical="center" shrinkToFit="1"/>
    </xf>
    <xf numFmtId="38" fontId="26" fillId="4" borderId="119" xfId="1" applyFont="1" applyFill="1" applyBorder="1" applyAlignment="1">
      <alignment horizontal="center" vertical="center" shrinkToFit="1"/>
    </xf>
    <xf numFmtId="38" fontId="26" fillId="4" borderId="122" xfId="1" applyFont="1" applyFill="1" applyBorder="1" applyAlignment="1">
      <alignment horizontal="center" vertical="center" shrinkToFit="1"/>
    </xf>
    <xf numFmtId="0" fontId="11" fillId="2" borderId="128" xfId="5" applyNumberFormat="1" applyFont="1" applyFill="1" applyBorder="1" applyAlignment="1">
      <alignment horizontal="center" vertical="center" shrinkToFit="1"/>
    </xf>
    <xf numFmtId="38" fontId="12" fillId="5" borderId="36" xfId="9" applyNumberFormat="1" applyFont="1" applyFill="1" applyBorder="1" applyAlignment="1">
      <alignment horizontal="center" vertical="center"/>
    </xf>
    <xf numFmtId="0" fontId="12" fillId="5" borderId="48" xfId="9" applyFont="1" applyFill="1" applyBorder="1" applyAlignment="1">
      <alignment horizontal="center" vertical="center"/>
    </xf>
    <xf numFmtId="0" fontId="11" fillId="2" borderId="135" xfId="5" applyNumberFormat="1" applyFont="1" applyFill="1" applyBorder="1" applyAlignment="1">
      <alignment horizontal="center" vertical="center" shrinkToFit="1"/>
    </xf>
  </cellXfs>
  <cellStyles count="17">
    <cellStyle name="桁区切り" xfId="1" builtinId="6"/>
    <cellStyle name="桁区切り 2" xfId="2"/>
    <cellStyle name="桁区切り 3" xfId="3"/>
    <cellStyle name="桁区切り 4" xfId="16"/>
    <cellStyle name="通貨 2" xfId="4"/>
    <cellStyle name="標準" xfId="0" builtinId="0"/>
    <cellStyle name="標準 2" xfId="5"/>
    <cellStyle name="標準 2 2" xfId="6"/>
    <cellStyle name="標準 2 2 2" xfId="7"/>
    <cellStyle name="標準 2 2 3" xfId="8"/>
    <cellStyle name="標準 2_14mikkusuopunpannfuretto" xfId="9"/>
    <cellStyle name="標準 3" xfId="10"/>
    <cellStyle name="標準 4" xfId="11"/>
    <cellStyle name="標準 5" xfId="12"/>
    <cellStyle name="標準 6" xfId="13"/>
    <cellStyle name="標準 7" xfId="14"/>
    <cellStyle name="標準 8" xfId="15"/>
  </cellStyles>
  <dxfs count="0"/>
  <tableStyles count="0" defaultTableStyle="TableStyleMedium2" defaultPivotStyle="PivotStyleLight16"/>
  <colors>
    <mruColors>
      <color rgb="FFD5FFEF"/>
      <color rgb="FFE5FFF5"/>
      <color rgb="FFFEBEF9"/>
      <color rgb="FFACFEDF"/>
      <color rgb="FFF3FD6F"/>
      <color rgb="FFFEBFB8"/>
      <color rgb="FF75FBC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95249</xdr:colOff>
      <xdr:row>5</xdr:row>
      <xdr:rowOff>161925</xdr:rowOff>
    </xdr:from>
    <xdr:to>
      <xdr:col>11</xdr:col>
      <xdr:colOff>126898</xdr:colOff>
      <xdr:row>12</xdr:row>
      <xdr:rowOff>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13" t="7436" r="6575" b="23173"/>
        <a:stretch/>
      </xdr:blipFill>
      <xdr:spPr>
        <a:xfrm>
          <a:off x="885824" y="1314450"/>
          <a:ext cx="1955699" cy="1152525"/>
        </a:xfrm>
        <a:prstGeom prst="rect">
          <a:avLst/>
        </a:prstGeom>
      </xdr:spPr>
    </xdr:pic>
    <xdr:clientData/>
  </xdr:twoCellAnchor>
  <xdr:twoCellAnchor editAs="oneCell">
    <xdr:from>
      <xdr:col>40</xdr:col>
      <xdr:colOff>47625</xdr:colOff>
      <xdr:row>15</xdr:row>
      <xdr:rowOff>28576</xdr:rowOff>
    </xdr:from>
    <xdr:to>
      <xdr:col>51</xdr:col>
      <xdr:colOff>104775</xdr:colOff>
      <xdr:row>20</xdr:row>
      <xdr:rowOff>161926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66" t="9059" r="11660" b="17058"/>
        <a:stretch/>
      </xdr:blipFill>
      <xdr:spPr>
        <a:xfrm>
          <a:off x="7610475" y="3133726"/>
          <a:ext cx="1524000" cy="1085850"/>
        </a:xfrm>
        <a:prstGeom prst="rect">
          <a:avLst/>
        </a:prstGeom>
      </xdr:spPr>
    </xdr:pic>
    <xdr:clientData/>
  </xdr:twoCellAnchor>
  <xdr:twoCellAnchor editAs="oneCell">
    <xdr:from>
      <xdr:col>53</xdr:col>
      <xdr:colOff>76200</xdr:colOff>
      <xdr:row>15</xdr:row>
      <xdr:rowOff>29378</xdr:rowOff>
    </xdr:from>
    <xdr:to>
      <xdr:col>64</xdr:col>
      <xdr:colOff>95250</xdr:colOff>
      <xdr:row>20</xdr:row>
      <xdr:rowOff>161925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29" t="9822" r="12078" b="11593"/>
        <a:stretch/>
      </xdr:blipFill>
      <xdr:spPr>
        <a:xfrm>
          <a:off x="9372600" y="3134528"/>
          <a:ext cx="1476375" cy="1085047"/>
        </a:xfrm>
        <a:prstGeom prst="rect">
          <a:avLst/>
        </a:prstGeom>
      </xdr:spPr>
    </xdr:pic>
    <xdr:clientData/>
  </xdr:twoCellAnchor>
  <xdr:twoCellAnchor editAs="oneCell">
    <xdr:from>
      <xdr:col>53</xdr:col>
      <xdr:colOff>38100</xdr:colOff>
      <xdr:row>6</xdr:row>
      <xdr:rowOff>19050</xdr:rowOff>
    </xdr:from>
    <xdr:to>
      <xdr:col>64</xdr:col>
      <xdr:colOff>19050</xdr:colOff>
      <xdr:row>11</xdr:row>
      <xdr:rowOff>180975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45" t="4855" r="13044" b="22609"/>
        <a:stretch/>
      </xdr:blipFill>
      <xdr:spPr>
        <a:xfrm>
          <a:off x="9334500" y="1343025"/>
          <a:ext cx="1438275" cy="1114425"/>
        </a:xfrm>
        <a:prstGeom prst="rect">
          <a:avLst/>
        </a:prstGeom>
      </xdr:spPr>
    </xdr:pic>
    <xdr:clientData/>
  </xdr:twoCellAnchor>
  <xdr:twoCellAnchor editAs="oneCell">
    <xdr:from>
      <xdr:col>33</xdr:col>
      <xdr:colOff>85725</xdr:colOff>
      <xdr:row>15</xdr:row>
      <xdr:rowOff>9525</xdr:rowOff>
    </xdr:from>
    <xdr:to>
      <xdr:col>38</xdr:col>
      <xdr:colOff>695325</xdr:colOff>
      <xdr:row>20</xdr:row>
      <xdr:rowOff>114301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7" t="14241" r="12207" b="16276"/>
        <a:stretch/>
      </xdr:blipFill>
      <xdr:spPr>
        <a:xfrm>
          <a:off x="5543550" y="3114675"/>
          <a:ext cx="1724025" cy="1057276"/>
        </a:xfrm>
        <a:prstGeom prst="rect">
          <a:avLst/>
        </a:prstGeom>
      </xdr:spPr>
    </xdr:pic>
    <xdr:clientData/>
  </xdr:twoCellAnchor>
  <xdr:twoCellAnchor editAs="oneCell">
    <xdr:from>
      <xdr:col>33</xdr:col>
      <xdr:colOff>104775</xdr:colOff>
      <xdr:row>6</xdr:row>
      <xdr:rowOff>19050</xdr:rowOff>
    </xdr:from>
    <xdr:to>
      <xdr:col>38</xdr:col>
      <xdr:colOff>704850</xdr:colOff>
      <xdr:row>11</xdr:row>
      <xdr:rowOff>186703</xdr:rowOff>
    </xdr:to>
    <xdr:pic>
      <xdr:nvPicPr>
        <xdr:cNvPr id="7" name="図 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37" t="15271" r="12808" b="18215"/>
        <a:stretch/>
      </xdr:blipFill>
      <xdr:spPr>
        <a:xfrm>
          <a:off x="5562600" y="1343025"/>
          <a:ext cx="1714500" cy="112015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15</xdr:row>
      <xdr:rowOff>19050</xdr:rowOff>
    </xdr:from>
    <xdr:to>
      <xdr:col>11</xdr:col>
      <xdr:colOff>85725</xdr:colOff>
      <xdr:row>21</xdr:row>
      <xdr:rowOff>28575</xdr:rowOff>
    </xdr:to>
    <xdr:pic>
      <xdr:nvPicPr>
        <xdr:cNvPr id="8" name="図 7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86" r="12670" b="20512"/>
        <a:stretch/>
      </xdr:blipFill>
      <xdr:spPr>
        <a:xfrm>
          <a:off x="962025" y="3124200"/>
          <a:ext cx="1838325" cy="1152525"/>
        </a:xfrm>
        <a:prstGeom prst="rect">
          <a:avLst/>
        </a:prstGeom>
      </xdr:spPr>
    </xdr:pic>
    <xdr:clientData/>
  </xdr:twoCellAnchor>
  <xdr:twoCellAnchor editAs="oneCell">
    <xdr:from>
      <xdr:col>15</xdr:col>
      <xdr:colOff>89059</xdr:colOff>
      <xdr:row>15</xdr:row>
      <xdr:rowOff>9525</xdr:rowOff>
    </xdr:from>
    <xdr:to>
      <xdr:col>30</xdr:col>
      <xdr:colOff>104775</xdr:colOff>
      <xdr:row>20</xdr:row>
      <xdr:rowOff>180975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72" r="6944" b="19753"/>
        <a:stretch/>
      </xdr:blipFill>
      <xdr:spPr>
        <a:xfrm>
          <a:off x="3337084" y="3114675"/>
          <a:ext cx="1882616" cy="1123950"/>
        </a:xfrm>
        <a:prstGeom prst="rect">
          <a:avLst/>
        </a:prstGeom>
      </xdr:spPr>
    </xdr:pic>
    <xdr:clientData/>
  </xdr:twoCellAnchor>
  <xdr:twoCellAnchor editAs="oneCell">
    <xdr:from>
      <xdr:col>40</xdr:col>
      <xdr:colOff>57151</xdr:colOff>
      <xdr:row>6</xdr:row>
      <xdr:rowOff>39210</xdr:rowOff>
    </xdr:from>
    <xdr:to>
      <xdr:col>51</xdr:col>
      <xdr:colOff>114301</xdr:colOff>
      <xdr:row>11</xdr:row>
      <xdr:rowOff>161926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9" t="3215" r="10660" b="18951"/>
        <a:stretch/>
      </xdr:blipFill>
      <xdr:spPr>
        <a:xfrm>
          <a:off x="7620001" y="1363185"/>
          <a:ext cx="1524000" cy="1075216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76201</xdr:colOff>
      <xdr:row>6</xdr:row>
      <xdr:rowOff>8095</xdr:rowOff>
    </xdr:from>
    <xdr:to>
      <xdr:col>30</xdr:col>
      <xdr:colOff>59351</xdr:colOff>
      <xdr:row>11</xdr:row>
      <xdr:rowOff>171450</xdr:rowOff>
    </xdr:to>
    <xdr:pic>
      <xdr:nvPicPr>
        <xdr:cNvPr id="11" name="図 10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13" r="9910" b="9009"/>
        <a:stretch/>
      </xdr:blipFill>
      <xdr:spPr>
        <a:xfrm>
          <a:off x="3457576" y="1332070"/>
          <a:ext cx="1716700" cy="111585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345</xdr:row>
      <xdr:rowOff>47626</xdr:rowOff>
    </xdr:from>
    <xdr:to>
      <xdr:col>15</xdr:col>
      <xdr:colOff>92782</xdr:colOff>
      <xdr:row>350</xdr:row>
      <xdr:rowOff>219076</xdr:rowOff>
    </xdr:to>
    <xdr:pic>
      <xdr:nvPicPr>
        <xdr:cNvPr id="12" name="図 11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772" b="14046"/>
        <a:stretch/>
      </xdr:blipFill>
      <xdr:spPr>
        <a:xfrm>
          <a:off x="95251" y="52930426"/>
          <a:ext cx="3245556" cy="131445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345</xdr:row>
      <xdr:rowOff>57150</xdr:rowOff>
    </xdr:from>
    <xdr:to>
      <xdr:col>25</xdr:col>
      <xdr:colOff>89610</xdr:colOff>
      <xdr:row>350</xdr:row>
      <xdr:rowOff>85725</xdr:rowOff>
    </xdr:to>
    <xdr:pic>
      <xdr:nvPicPr>
        <xdr:cNvPr id="14" name="図 13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49" t="10703" r="8000" b="1756"/>
        <a:stretch/>
      </xdr:blipFill>
      <xdr:spPr>
        <a:xfrm>
          <a:off x="3429000" y="52939950"/>
          <a:ext cx="1204035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351</xdr:row>
      <xdr:rowOff>38100</xdr:rowOff>
    </xdr:from>
    <xdr:to>
      <xdr:col>16</xdr:col>
      <xdr:colOff>123826</xdr:colOff>
      <xdr:row>355</xdr:row>
      <xdr:rowOff>214179</xdr:rowOff>
    </xdr:to>
    <xdr:pic>
      <xdr:nvPicPr>
        <xdr:cNvPr id="16" name="図 15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0" t="45820" b="12709"/>
        <a:stretch/>
      </xdr:blipFill>
      <xdr:spPr>
        <a:xfrm>
          <a:off x="66675" y="54292500"/>
          <a:ext cx="3438526" cy="1090479"/>
        </a:xfrm>
        <a:prstGeom prst="rect">
          <a:avLst/>
        </a:prstGeom>
      </xdr:spPr>
    </xdr:pic>
    <xdr:clientData/>
  </xdr:twoCellAnchor>
  <xdr:twoCellAnchor editAs="oneCell">
    <xdr:from>
      <xdr:col>28</xdr:col>
      <xdr:colOff>114299</xdr:colOff>
      <xdr:row>345</xdr:row>
      <xdr:rowOff>57150</xdr:rowOff>
    </xdr:from>
    <xdr:to>
      <xdr:col>48</xdr:col>
      <xdr:colOff>114300</xdr:colOff>
      <xdr:row>354</xdr:row>
      <xdr:rowOff>161219</xdr:rowOff>
    </xdr:to>
    <xdr:pic>
      <xdr:nvPicPr>
        <xdr:cNvPr id="17" name="図 16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66" r="22500" b="22666"/>
        <a:stretch/>
      </xdr:blipFill>
      <xdr:spPr>
        <a:xfrm>
          <a:off x="5000624" y="52939950"/>
          <a:ext cx="3743326" cy="2161469"/>
        </a:xfrm>
        <a:prstGeom prst="rect">
          <a:avLst/>
        </a:prstGeom>
      </xdr:spPr>
    </xdr:pic>
    <xdr:clientData/>
  </xdr:twoCellAnchor>
  <xdr:twoCellAnchor editAs="oneCell">
    <xdr:from>
      <xdr:col>37</xdr:col>
      <xdr:colOff>428625</xdr:colOff>
      <xdr:row>73</xdr:row>
      <xdr:rowOff>113728</xdr:rowOff>
    </xdr:from>
    <xdr:to>
      <xdr:col>45</xdr:col>
      <xdr:colOff>22385</xdr:colOff>
      <xdr:row>80</xdr:row>
      <xdr:rowOff>123825</xdr:rowOff>
    </xdr:to>
    <xdr:pic>
      <xdr:nvPicPr>
        <xdr:cNvPr id="18" name="図 17"/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33"/>
        <a:stretch/>
      </xdr:blipFill>
      <xdr:spPr>
        <a:xfrm>
          <a:off x="6343650" y="12210478"/>
          <a:ext cx="1908335" cy="1143572"/>
        </a:xfrm>
        <a:prstGeom prst="rect">
          <a:avLst/>
        </a:prstGeom>
      </xdr:spPr>
    </xdr:pic>
    <xdr:clientData/>
  </xdr:twoCellAnchor>
  <xdr:twoCellAnchor editAs="oneCell">
    <xdr:from>
      <xdr:col>44</xdr:col>
      <xdr:colOff>95249</xdr:colOff>
      <xdr:row>52</xdr:row>
      <xdr:rowOff>28574</xdr:rowOff>
    </xdr:from>
    <xdr:to>
      <xdr:col>64</xdr:col>
      <xdr:colOff>1417</xdr:colOff>
      <xdr:row>59</xdr:row>
      <xdr:rowOff>57150</xdr:rowOff>
    </xdr:to>
    <xdr:pic>
      <xdr:nvPicPr>
        <xdr:cNvPr id="19" name="図 18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91" b="26148"/>
        <a:stretch/>
      </xdr:blipFill>
      <xdr:spPr>
        <a:xfrm>
          <a:off x="8191499" y="8820149"/>
          <a:ext cx="2563643" cy="1095376"/>
        </a:xfrm>
        <a:prstGeom prst="rect">
          <a:avLst/>
        </a:prstGeom>
      </xdr:spPr>
    </xdr:pic>
    <xdr:clientData/>
  </xdr:twoCellAnchor>
  <xdr:twoCellAnchor editAs="oneCell">
    <xdr:from>
      <xdr:col>47</xdr:col>
      <xdr:colOff>85725</xdr:colOff>
      <xdr:row>139</xdr:row>
      <xdr:rowOff>151209</xdr:rowOff>
    </xdr:from>
    <xdr:to>
      <xdr:col>58</xdr:col>
      <xdr:colOff>133350</xdr:colOff>
      <xdr:row>145</xdr:row>
      <xdr:rowOff>47625</xdr:rowOff>
    </xdr:to>
    <xdr:pic>
      <xdr:nvPicPr>
        <xdr:cNvPr id="20" name="図 19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15" b="10033"/>
        <a:stretch/>
      </xdr:blipFill>
      <xdr:spPr>
        <a:xfrm>
          <a:off x="8582025" y="22087284"/>
          <a:ext cx="1543050" cy="867966"/>
        </a:xfrm>
        <a:prstGeom prst="rect">
          <a:avLst/>
        </a:prstGeom>
      </xdr:spPr>
    </xdr:pic>
    <xdr:clientData/>
  </xdr:twoCellAnchor>
  <xdr:twoCellAnchor editAs="oneCell">
    <xdr:from>
      <xdr:col>48</xdr:col>
      <xdr:colOff>76200</xdr:colOff>
      <xdr:row>219</xdr:row>
      <xdr:rowOff>127969</xdr:rowOff>
    </xdr:from>
    <xdr:to>
      <xdr:col>64</xdr:col>
      <xdr:colOff>19050</xdr:colOff>
      <xdr:row>225</xdr:row>
      <xdr:rowOff>76201</xdr:rowOff>
    </xdr:to>
    <xdr:pic>
      <xdr:nvPicPr>
        <xdr:cNvPr id="21" name="図 20"/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087" b="14381"/>
        <a:stretch/>
      </xdr:blipFill>
      <xdr:spPr>
        <a:xfrm>
          <a:off x="8705850" y="34522744"/>
          <a:ext cx="2066925" cy="919782"/>
        </a:xfrm>
        <a:prstGeom prst="rect">
          <a:avLst/>
        </a:prstGeom>
      </xdr:spPr>
    </xdr:pic>
    <xdr:clientData/>
  </xdr:twoCellAnchor>
  <xdr:twoCellAnchor editAs="oneCell">
    <xdr:from>
      <xdr:col>50</xdr:col>
      <xdr:colOff>19050</xdr:colOff>
      <xdr:row>75</xdr:row>
      <xdr:rowOff>131521</xdr:rowOff>
    </xdr:from>
    <xdr:to>
      <xdr:col>65</xdr:col>
      <xdr:colOff>95250</xdr:colOff>
      <xdr:row>81</xdr:row>
      <xdr:rowOff>76200</xdr:rowOff>
    </xdr:to>
    <xdr:pic>
      <xdr:nvPicPr>
        <xdr:cNvPr id="22" name="図 21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00" t="28428" r="750" b="15719"/>
        <a:stretch/>
      </xdr:blipFill>
      <xdr:spPr>
        <a:xfrm>
          <a:off x="8915400" y="12552121"/>
          <a:ext cx="2057400" cy="916229"/>
        </a:xfrm>
        <a:prstGeom prst="rect">
          <a:avLst/>
        </a:prstGeom>
      </xdr:spPr>
    </xdr:pic>
    <xdr:clientData/>
  </xdr:twoCellAnchor>
  <xdr:twoCellAnchor editAs="oneCell">
    <xdr:from>
      <xdr:col>37</xdr:col>
      <xdr:colOff>142876</xdr:colOff>
      <xdr:row>52</xdr:row>
      <xdr:rowOff>9525</xdr:rowOff>
    </xdr:from>
    <xdr:to>
      <xdr:col>42</xdr:col>
      <xdr:colOff>58092</xdr:colOff>
      <xdr:row>58</xdr:row>
      <xdr:rowOff>133349</xdr:rowOff>
    </xdr:to>
    <xdr:pic>
      <xdr:nvPicPr>
        <xdr:cNvPr id="23" name="図 22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00" t="24414" b="8027"/>
        <a:stretch/>
      </xdr:blipFill>
      <xdr:spPr>
        <a:xfrm>
          <a:off x="6057901" y="8801100"/>
          <a:ext cx="1829741" cy="1038224"/>
        </a:xfrm>
        <a:prstGeom prst="rect">
          <a:avLst/>
        </a:prstGeom>
      </xdr:spPr>
    </xdr:pic>
    <xdr:clientData/>
  </xdr:twoCellAnchor>
  <xdr:twoCellAnchor editAs="oneCell">
    <xdr:from>
      <xdr:col>47</xdr:col>
      <xdr:colOff>47624</xdr:colOff>
      <xdr:row>132</xdr:row>
      <xdr:rowOff>148735</xdr:rowOff>
    </xdr:from>
    <xdr:to>
      <xdr:col>58</xdr:col>
      <xdr:colOff>95250</xdr:colOff>
      <xdr:row>138</xdr:row>
      <xdr:rowOff>47624</xdr:rowOff>
    </xdr:to>
    <xdr:pic>
      <xdr:nvPicPr>
        <xdr:cNvPr id="25" name="図 24"/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50" t="13713" r="5000" b="20067"/>
        <a:stretch/>
      </xdr:blipFill>
      <xdr:spPr>
        <a:xfrm>
          <a:off x="8543924" y="20951335"/>
          <a:ext cx="1543051" cy="870439"/>
        </a:xfrm>
        <a:prstGeom prst="rect">
          <a:avLst/>
        </a:prstGeom>
      </xdr:spPr>
    </xdr:pic>
    <xdr:clientData/>
  </xdr:twoCellAnchor>
  <xdr:twoCellAnchor editAs="oneCell">
    <xdr:from>
      <xdr:col>48</xdr:col>
      <xdr:colOff>123825</xdr:colOff>
      <xdr:row>313</xdr:row>
      <xdr:rowOff>69848</xdr:rowOff>
    </xdr:from>
    <xdr:to>
      <xdr:col>60</xdr:col>
      <xdr:colOff>31935</xdr:colOff>
      <xdr:row>319</xdr:row>
      <xdr:rowOff>228600</xdr:rowOff>
    </xdr:to>
    <xdr:pic>
      <xdr:nvPicPr>
        <xdr:cNvPr id="26" name="図 25"/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33" t="19422" r="8494" b="8780"/>
        <a:stretch/>
      </xdr:blipFill>
      <xdr:spPr>
        <a:xfrm>
          <a:off x="8753475" y="48266348"/>
          <a:ext cx="1536885" cy="1130302"/>
        </a:xfrm>
        <a:prstGeom prst="rect">
          <a:avLst/>
        </a:prstGeom>
      </xdr:spPr>
    </xdr:pic>
    <xdr:clientData/>
  </xdr:twoCellAnchor>
  <xdr:twoCellAnchor editAs="oneCell">
    <xdr:from>
      <xdr:col>37</xdr:col>
      <xdr:colOff>504825</xdr:colOff>
      <xdr:row>313</xdr:row>
      <xdr:rowOff>68231</xdr:rowOff>
    </xdr:from>
    <xdr:to>
      <xdr:col>45</xdr:col>
      <xdr:colOff>95250</xdr:colOff>
      <xdr:row>319</xdr:row>
      <xdr:rowOff>276224</xdr:rowOff>
    </xdr:to>
    <xdr:pic>
      <xdr:nvPicPr>
        <xdr:cNvPr id="27" name="図 26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9" t="8518" r="2850" b="11804"/>
        <a:stretch/>
      </xdr:blipFill>
      <xdr:spPr>
        <a:xfrm>
          <a:off x="6419850" y="48264731"/>
          <a:ext cx="1905000" cy="1179543"/>
        </a:xfrm>
        <a:prstGeom prst="rect">
          <a:avLst/>
        </a:prstGeom>
      </xdr:spPr>
    </xdr:pic>
    <xdr:clientData/>
  </xdr:twoCellAnchor>
  <xdr:twoCellAnchor editAs="oneCell">
    <xdr:from>
      <xdr:col>49</xdr:col>
      <xdr:colOff>0</xdr:colOff>
      <xdr:row>305</xdr:row>
      <xdr:rowOff>149562</xdr:rowOff>
    </xdr:from>
    <xdr:to>
      <xdr:col>58</xdr:col>
      <xdr:colOff>57150</xdr:colOff>
      <xdr:row>313</xdr:row>
      <xdr:rowOff>38099</xdr:rowOff>
    </xdr:to>
    <xdr:pic>
      <xdr:nvPicPr>
        <xdr:cNvPr id="29" name="図 28"/>
        <xdr:cNvPicPr>
          <a:picLocks noChangeAspect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49" t="25263" r="31775" b="20735"/>
        <a:stretch/>
      </xdr:blipFill>
      <xdr:spPr>
        <a:xfrm>
          <a:off x="8763000" y="47012562"/>
          <a:ext cx="1285875" cy="1222037"/>
        </a:xfrm>
        <a:prstGeom prst="rect">
          <a:avLst/>
        </a:prstGeom>
      </xdr:spPr>
    </xdr:pic>
    <xdr:clientData/>
  </xdr:twoCellAnchor>
  <xdr:twoCellAnchor editAs="oneCell">
    <xdr:from>
      <xdr:col>37</xdr:col>
      <xdr:colOff>523875</xdr:colOff>
      <xdr:row>306</xdr:row>
      <xdr:rowOff>26736</xdr:rowOff>
    </xdr:from>
    <xdr:to>
      <xdr:col>46</xdr:col>
      <xdr:colOff>28575</xdr:colOff>
      <xdr:row>313</xdr:row>
      <xdr:rowOff>28575</xdr:rowOff>
    </xdr:to>
    <xdr:pic>
      <xdr:nvPicPr>
        <xdr:cNvPr id="30" name="図 29"/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0" t="15719" r="750" b="7693"/>
        <a:stretch/>
      </xdr:blipFill>
      <xdr:spPr>
        <a:xfrm>
          <a:off x="6438900" y="47042136"/>
          <a:ext cx="1952625" cy="1182939"/>
        </a:xfrm>
        <a:prstGeom prst="rect">
          <a:avLst/>
        </a:prstGeom>
      </xdr:spPr>
    </xdr:pic>
    <xdr:clientData/>
  </xdr:twoCellAnchor>
  <xdr:twoCellAnchor editAs="oneCell">
    <xdr:from>
      <xdr:col>58</xdr:col>
      <xdr:colOff>123825</xdr:colOff>
      <xdr:row>22</xdr:row>
      <xdr:rowOff>104959</xdr:rowOff>
    </xdr:from>
    <xdr:to>
      <xdr:col>66</xdr:col>
      <xdr:colOff>76200</xdr:colOff>
      <xdr:row>29</xdr:row>
      <xdr:rowOff>38099</xdr:rowOff>
    </xdr:to>
    <xdr:pic>
      <xdr:nvPicPr>
        <xdr:cNvPr id="31" name="図 30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6" t="10025" r="9292" b="15983"/>
        <a:stretch/>
      </xdr:blipFill>
      <xdr:spPr>
        <a:xfrm>
          <a:off x="10115550" y="4467409"/>
          <a:ext cx="962025" cy="780865"/>
        </a:xfrm>
        <a:prstGeom prst="rect">
          <a:avLst/>
        </a:prstGeom>
      </xdr:spPr>
    </xdr:pic>
    <xdr:clientData/>
  </xdr:twoCellAnchor>
  <xdr:twoCellAnchor editAs="oneCell">
    <xdr:from>
      <xdr:col>37</xdr:col>
      <xdr:colOff>381000</xdr:colOff>
      <xdr:row>139</xdr:row>
      <xdr:rowOff>38100</xdr:rowOff>
    </xdr:from>
    <xdr:to>
      <xdr:col>44</xdr:col>
      <xdr:colOff>0</xdr:colOff>
      <xdr:row>146</xdr:row>
      <xdr:rowOff>9525</xdr:rowOff>
    </xdr:to>
    <xdr:pic>
      <xdr:nvPicPr>
        <xdr:cNvPr id="35" name="図 34"/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8622" b="9863"/>
        <a:stretch/>
      </xdr:blipFill>
      <xdr:spPr>
        <a:xfrm>
          <a:off x="6296025" y="21974175"/>
          <a:ext cx="1800225" cy="1104900"/>
        </a:xfrm>
        <a:prstGeom prst="rect">
          <a:avLst/>
        </a:prstGeom>
      </xdr:spPr>
    </xdr:pic>
    <xdr:clientData/>
  </xdr:twoCellAnchor>
  <xdr:twoCellAnchor editAs="oneCell">
    <xdr:from>
      <xdr:col>38</xdr:col>
      <xdr:colOff>9526</xdr:colOff>
      <xdr:row>219</xdr:row>
      <xdr:rowOff>75879</xdr:rowOff>
    </xdr:from>
    <xdr:to>
      <xdr:col>41</xdr:col>
      <xdr:colOff>85725</xdr:colOff>
      <xdr:row>225</xdr:row>
      <xdr:rowOff>57150</xdr:rowOff>
    </xdr:to>
    <xdr:pic>
      <xdr:nvPicPr>
        <xdr:cNvPr id="37" name="図 36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0" t="9030" r="18000" b="12375"/>
        <a:stretch/>
      </xdr:blipFill>
      <xdr:spPr>
        <a:xfrm>
          <a:off x="6581776" y="34470654"/>
          <a:ext cx="1200149" cy="952821"/>
        </a:xfrm>
        <a:prstGeom prst="rect">
          <a:avLst/>
        </a:prstGeom>
      </xdr:spPr>
    </xdr:pic>
    <xdr:clientData/>
  </xdr:twoCellAnchor>
  <xdr:twoCellAnchor editAs="oneCell">
    <xdr:from>
      <xdr:col>37</xdr:col>
      <xdr:colOff>542925</xdr:colOff>
      <xdr:row>212</xdr:row>
      <xdr:rowOff>155916</xdr:rowOff>
    </xdr:from>
    <xdr:to>
      <xdr:col>44</xdr:col>
      <xdr:colOff>66676</xdr:colOff>
      <xdr:row>218</xdr:row>
      <xdr:rowOff>76200</xdr:rowOff>
    </xdr:to>
    <xdr:pic>
      <xdr:nvPicPr>
        <xdr:cNvPr id="39" name="図 38"/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60" b="12863"/>
        <a:stretch/>
      </xdr:blipFill>
      <xdr:spPr>
        <a:xfrm>
          <a:off x="6457950" y="33417216"/>
          <a:ext cx="1704976" cy="891834"/>
        </a:xfrm>
        <a:prstGeom prst="rect">
          <a:avLst/>
        </a:prstGeom>
      </xdr:spPr>
    </xdr:pic>
    <xdr:clientData/>
  </xdr:twoCellAnchor>
  <xdr:twoCellAnchor editAs="oneCell">
    <xdr:from>
      <xdr:col>48</xdr:col>
      <xdr:colOff>66675</xdr:colOff>
      <xdr:row>29</xdr:row>
      <xdr:rowOff>44410</xdr:rowOff>
    </xdr:from>
    <xdr:to>
      <xdr:col>60</xdr:col>
      <xdr:colOff>9526</xdr:colOff>
      <xdr:row>36</xdr:row>
      <xdr:rowOff>85724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6325" y="5254585"/>
          <a:ext cx="1571626" cy="1174789"/>
        </a:xfrm>
        <a:prstGeom prst="rect">
          <a:avLst/>
        </a:prstGeom>
      </xdr:spPr>
    </xdr:pic>
    <xdr:clientData/>
  </xdr:twoCellAnchor>
  <xdr:twoCellAnchor editAs="oneCell">
    <xdr:from>
      <xdr:col>38</xdr:col>
      <xdr:colOff>152400</xdr:colOff>
      <xdr:row>27</xdr:row>
      <xdr:rowOff>77249</xdr:rowOff>
    </xdr:from>
    <xdr:to>
      <xdr:col>47</xdr:col>
      <xdr:colOff>114300</xdr:colOff>
      <xdr:row>34</xdr:row>
      <xdr:rowOff>38101</xdr:rowOff>
    </xdr:to>
    <xdr:pic>
      <xdr:nvPicPr>
        <xdr:cNvPr id="41" name="図 40"/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29" b="7023"/>
        <a:stretch/>
      </xdr:blipFill>
      <xdr:spPr>
        <a:xfrm>
          <a:off x="6724650" y="5011199"/>
          <a:ext cx="1885950" cy="1046702"/>
        </a:xfrm>
        <a:prstGeom prst="rect">
          <a:avLst/>
        </a:prstGeom>
      </xdr:spPr>
    </xdr:pic>
    <xdr:clientData/>
  </xdr:twoCellAnchor>
  <xdr:twoCellAnchor editAs="oneCell">
    <xdr:from>
      <xdr:col>37</xdr:col>
      <xdr:colOff>361949</xdr:colOff>
      <xdr:row>132</xdr:row>
      <xdr:rowOff>71579</xdr:rowOff>
    </xdr:from>
    <xdr:to>
      <xdr:col>43</xdr:col>
      <xdr:colOff>76200</xdr:colOff>
      <xdr:row>138</xdr:row>
      <xdr:rowOff>123824</xdr:rowOff>
    </xdr:to>
    <xdr:pic>
      <xdr:nvPicPr>
        <xdr:cNvPr id="42" name="図 41"/>
        <xdr:cNvPicPr>
          <a:picLocks noChangeAspect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48" t="11371" r="9502" b="31772"/>
        <a:stretch/>
      </xdr:blipFill>
      <xdr:spPr>
        <a:xfrm>
          <a:off x="6276974" y="20874179"/>
          <a:ext cx="1762126" cy="1023795"/>
        </a:xfrm>
        <a:prstGeom prst="rect">
          <a:avLst/>
        </a:prstGeom>
      </xdr:spPr>
    </xdr:pic>
    <xdr:clientData/>
  </xdr:twoCellAnchor>
  <xdr:twoCellAnchor editAs="oneCell">
    <xdr:from>
      <xdr:col>37</xdr:col>
      <xdr:colOff>409576</xdr:colOff>
      <xdr:row>65</xdr:row>
      <xdr:rowOff>92345</xdr:rowOff>
    </xdr:from>
    <xdr:to>
      <xdr:col>46</xdr:col>
      <xdr:colOff>1</xdr:colOff>
      <xdr:row>72</xdr:row>
      <xdr:rowOff>95250</xdr:rowOff>
    </xdr:to>
    <xdr:pic>
      <xdr:nvPicPr>
        <xdr:cNvPr id="43" name="図 42"/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418"/>
        <a:stretch/>
      </xdr:blipFill>
      <xdr:spPr>
        <a:xfrm>
          <a:off x="6324601" y="10893695"/>
          <a:ext cx="2038350" cy="1136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E421"/>
  <sheetViews>
    <sheetView tabSelected="1" view="pageBreakPreview" zoomScale="75" zoomScaleNormal="100" zoomScaleSheetLayoutView="75" workbookViewId="0">
      <selection activeCell="B1" sqref="B1"/>
    </sheetView>
  </sheetViews>
  <sheetFormatPr defaultColWidth="9" defaultRowHeight="9" customHeight="1" x14ac:dyDescent="0.15"/>
  <cols>
    <col min="1" max="1" width="1.75" style="1" customWidth="1"/>
    <col min="2" max="2" width="8.625" style="1" customWidth="1"/>
    <col min="3" max="3" width="11.25" style="1" customWidth="1"/>
    <col min="4" max="23" width="1.75" style="1" customWidth="1"/>
    <col min="24" max="37" width="1.5" style="1" customWidth="1"/>
    <col min="38" max="38" width="8.625" style="1" customWidth="1"/>
    <col min="39" max="39" width="11.25" style="1" customWidth="1"/>
    <col min="40" max="55" width="1.75" style="1" customWidth="1"/>
    <col min="56" max="59" width="1.875" style="1" customWidth="1"/>
    <col min="60" max="72" width="1.625" style="1" customWidth="1"/>
    <col min="73" max="16384" width="9" style="1"/>
  </cols>
  <sheetData>
    <row r="1" spans="2:83" s="198" customFormat="1" ht="29.25" customHeight="1" x14ac:dyDescent="0.15">
      <c r="B1" s="199" t="s">
        <v>393</v>
      </c>
      <c r="C1" s="200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2"/>
      <c r="S1" s="202"/>
      <c r="T1" s="202"/>
      <c r="U1" s="202"/>
      <c r="V1" s="202"/>
      <c r="W1" s="202"/>
      <c r="X1" s="202"/>
      <c r="Y1" s="202"/>
      <c r="Z1" s="203"/>
      <c r="AA1" s="203"/>
      <c r="AB1" s="203"/>
      <c r="AC1" s="203"/>
      <c r="AQ1" s="204"/>
      <c r="AR1" s="203"/>
      <c r="AS1" s="203"/>
      <c r="AT1" s="203"/>
      <c r="AU1" s="203"/>
      <c r="AV1" s="203"/>
      <c r="AW1" s="203"/>
      <c r="AX1" s="203"/>
      <c r="AY1" s="203"/>
      <c r="AZ1" s="203"/>
      <c r="BA1" s="203"/>
      <c r="BB1" s="203"/>
      <c r="BC1" s="203"/>
      <c r="BD1" s="203"/>
      <c r="BE1" s="203"/>
      <c r="BF1" s="203"/>
      <c r="BG1" s="203"/>
      <c r="BH1" s="203"/>
      <c r="BI1" s="203"/>
      <c r="BJ1" s="203"/>
      <c r="BK1" s="203"/>
      <c r="BL1" s="203"/>
      <c r="BM1" s="203"/>
      <c r="BN1" s="203"/>
      <c r="BO1" s="203"/>
      <c r="BP1" s="203"/>
      <c r="BQ1" s="203"/>
      <c r="BR1" s="203"/>
      <c r="BS1" s="203"/>
      <c r="BT1" s="205"/>
      <c r="BU1" s="205"/>
      <c r="BV1" s="205"/>
      <c r="BW1" s="205"/>
      <c r="BX1" s="205"/>
      <c r="BY1" s="205"/>
      <c r="BZ1" s="206"/>
    </row>
    <row r="2" spans="2:83" s="198" customFormat="1" ht="27.75" customHeight="1" x14ac:dyDescent="0.15">
      <c r="B2" s="207" t="s">
        <v>429</v>
      </c>
      <c r="C2" s="200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2"/>
      <c r="R2" s="202"/>
      <c r="S2" s="202"/>
      <c r="T2" s="202"/>
      <c r="U2" s="202"/>
      <c r="V2" s="202"/>
      <c r="W2" s="202"/>
      <c r="X2" s="202"/>
      <c r="Y2" s="203"/>
      <c r="Z2" s="203"/>
      <c r="AA2" s="203"/>
      <c r="AB2" s="203"/>
      <c r="AR2" s="204"/>
      <c r="AS2" s="204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5"/>
      <c r="BZ2" s="205"/>
      <c r="CA2" s="205"/>
      <c r="CB2" s="205"/>
      <c r="CC2" s="205"/>
      <c r="CD2" s="205"/>
      <c r="CE2" s="206"/>
    </row>
    <row r="3" spans="2:83" s="198" customFormat="1" ht="3.75" customHeight="1" x14ac:dyDescent="0.15">
      <c r="B3" s="201"/>
      <c r="C3" s="200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2"/>
      <c r="R3" s="202"/>
      <c r="S3" s="202"/>
      <c r="T3" s="202"/>
      <c r="U3" s="202"/>
      <c r="V3" s="202"/>
      <c r="W3" s="202"/>
      <c r="X3" s="202"/>
      <c r="Y3" s="203"/>
      <c r="Z3" s="203"/>
      <c r="AA3" s="203"/>
      <c r="AB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5"/>
      <c r="BZ3" s="205"/>
      <c r="CA3" s="205"/>
      <c r="CB3" s="205"/>
      <c r="CC3" s="205"/>
      <c r="CD3" s="205"/>
      <c r="CE3" s="208"/>
    </row>
    <row r="4" spans="2:83" s="209" customFormat="1" ht="16.5" customHeight="1" x14ac:dyDescent="0.2">
      <c r="C4" s="210" t="s">
        <v>394</v>
      </c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1"/>
      <c r="O4" s="211"/>
      <c r="P4" s="210" t="s">
        <v>395</v>
      </c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2"/>
      <c r="AH4" s="210" t="s">
        <v>396</v>
      </c>
      <c r="AI4" s="210"/>
      <c r="AJ4" s="210"/>
      <c r="AK4" s="210"/>
      <c r="AL4" s="210"/>
      <c r="AM4" s="210"/>
      <c r="AN4" s="212"/>
      <c r="AO4" s="210" t="s">
        <v>397</v>
      </c>
      <c r="AP4" s="210"/>
      <c r="AQ4" s="210"/>
      <c r="AR4" s="210"/>
      <c r="AS4" s="210"/>
      <c r="AT4" s="210"/>
      <c r="AU4" s="210"/>
      <c r="AV4" s="210"/>
      <c r="AW4" s="210"/>
      <c r="AX4" s="210"/>
      <c r="AY4" s="210"/>
      <c r="AZ4" s="212"/>
      <c r="BA4" s="212"/>
      <c r="BB4" s="210" t="s">
        <v>398</v>
      </c>
      <c r="BC4" s="210"/>
      <c r="BD4" s="210"/>
      <c r="BE4" s="210"/>
      <c r="BF4" s="210"/>
      <c r="BG4" s="210"/>
      <c r="BH4" s="210"/>
      <c r="BI4" s="210"/>
      <c r="BJ4" s="210"/>
      <c r="BK4" s="210"/>
      <c r="BL4" s="210"/>
      <c r="BM4" s="212"/>
    </row>
    <row r="5" spans="2:83" s="213" customFormat="1" ht="13.5" x14ac:dyDescent="0.15">
      <c r="C5" s="388" t="str">
        <f>R32</f>
        <v>加地龍太</v>
      </c>
      <c r="D5" s="389"/>
      <c r="E5" s="389"/>
      <c r="F5" s="389" t="str">
        <f>Y32</f>
        <v>TEAM BLOWIN</v>
      </c>
      <c r="G5" s="389"/>
      <c r="H5" s="389"/>
      <c r="I5" s="389"/>
      <c r="J5" s="389"/>
      <c r="K5" s="389"/>
      <c r="L5" s="389"/>
      <c r="M5" s="390"/>
      <c r="N5" s="214"/>
      <c r="O5" s="214"/>
      <c r="P5" s="388" t="str">
        <f>V73</f>
        <v>日下拓郎</v>
      </c>
      <c r="Q5" s="389"/>
      <c r="R5" s="389"/>
      <c r="S5" s="389"/>
      <c r="T5" s="389"/>
      <c r="U5" s="389"/>
      <c r="V5" s="389"/>
      <c r="W5" s="389"/>
      <c r="X5" s="389" t="str">
        <f>AD73</f>
        <v>今治クラブ</v>
      </c>
      <c r="Y5" s="389"/>
      <c r="Z5" s="389"/>
      <c r="AA5" s="389"/>
      <c r="AB5" s="389"/>
      <c r="AC5" s="389"/>
      <c r="AD5" s="389"/>
      <c r="AE5" s="389"/>
      <c r="AF5" s="390"/>
      <c r="AG5" s="215"/>
      <c r="AH5" s="388" t="str">
        <f>U139</f>
        <v>別宮直起</v>
      </c>
      <c r="AI5" s="389"/>
      <c r="AJ5" s="389"/>
      <c r="AK5" s="389"/>
      <c r="AL5" s="389"/>
      <c r="AM5" s="246" t="str">
        <f>AC139</f>
        <v>川島一家</v>
      </c>
      <c r="AN5" s="216"/>
      <c r="AO5" s="391" t="str">
        <f>V219</f>
        <v>松井豊弘</v>
      </c>
      <c r="AP5" s="392"/>
      <c r="AQ5" s="392"/>
      <c r="AR5" s="392"/>
      <c r="AS5" s="392"/>
      <c r="AT5" s="392"/>
      <c r="AU5" s="392" t="str">
        <f>AD219</f>
        <v>Tail eyes</v>
      </c>
      <c r="AV5" s="392"/>
      <c r="AW5" s="392"/>
      <c r="AX5" s="392"/>
      <c r="AY5" s="392"/>
      <c r="AZ5" s="393"/>
      <c r="BB5" s="391" t="str">
        <f>R315</f>
        <v>杉原　徹</v>
      </c>
      <c r="BC5" s="392"/>
      <c r="BD5" s="392"/>
      <c r="BE5" s="392"/>
      <c r="BF5" s="392"/>
      <c r="BG5" s="392"/>
      <c r="BH5" s="392" t="str">
        <f>X315</f>
        <v>ラブ・オールズ</v>
      </c>
      <c r="BI5" s="392"/>
      <c r="BJ5" s="392"/>
      <c r="BK5" s="392"/>
      <c r="BL5" s="392"/>
      <c r="BM5" s="393"/>
    </row>
    <row r="6" spans="2:83" s="213" customFormat="1" ht="13.5" x14ac:dyDescent="0.15">
      <c r="C6" s="388" t="str">
        <f>R33</f>
        <v>加地まどか</v>
      </c>
      <c r="D6" s="389"/>
      <c r="E6" s="389"/>
      <c r="F6" s="389" t="str">
        <f>Y33</f>
        <v>TEAM BLOWIN</v>
      </c>
      <c r="G6" s="389"/>
      <c r="H6" s="389"/>
      <c r="I6" s="389"/>
      <c r="J6" s="389"/>
      <c r="K6" s="389"/>
      <c r="L6" s="389"/>
      <c r="M6" s="390"/>
      <c r="N6" s="214"/>
      <c r="O6" s="214"/>
      <c r="P6" s="388" t="str">
        <f>V74</f>
        <v>日下光子</v>
      </c>
      <c r="Q6" s="389"/>
      <c r="R6" s="389"/>
      <c r="S6" s="389"/>
      <c r="T6" s="389"/>
      <c r="U6" s="389"/>
      <c r="V6" s="389"/>
      <c r="W6" s="389"/>
      <c r="X6" s="389" t="str">
        <f>AD74</f>
        <v>今治クラブ</v>
      </c>
      <c r="Y6" s="389"/>
      <c r="Z6" s="389"/>
      <c r="AA6" s="389"/>
      <c r="AB6" s="389"/>
      <c r="AC6" s="389"/>
      <c r="AD6" s="389"/>
      <c r="AE6" s="389"/>
      <c r="AF6" s="390"/>
      <c r="AG6" s="215"/>
      <c r="AH6" s="388" t="str">
        <f>U140</f>
        <v>菊川美代子</v>
      </c>
      <c r="AI6" s="389"/>
      <c r="AJ6" s="389"/>
      <c r="AK6" s="389"/>
      <c r="AL6" s="389"/>
      <c r="AM6" s="246" t="str">
        <f>AC140</f>
        <v>鳥生クラブ</v>
      </c>
      <c r="AN6" s="216"/>
      <c r="AO6" s="391" t="str">
        <f>V220</f>
        <v>岡崎恵理子</v>
      </c>
      <c r="AP6" s="392"/>
      <c r="AQ6" s="392"/>
      <c r="AR6" s="392"/>
      <c r="AS6" s="392"/>
      <c r="AT6" s="392"/>
      <c r="AU6" s="392" t="str">
        <f>AD220</f>
        <v>Tail eyes</v>
      </c>
      <c r="AV6" s="392"/>
      <c r="AW6" s="392"/>
      <c r="AX6" s="392"/>
      <c r="AY6" s="392"/>
      <c r="AZ6" s="393"/>
      <c r="BB6" s="391" t="str">
        <f>R316</f>
        <v>中谷佳奈江</v>
      </c>
      <c r="BC6" s="392"/>
      <c r="BD6" s="392"/>
      <c r="BE6" s="392"/>
      <c r="BF6" s="392"/>
      <c r="BG6" s="392"/>
      <c r="BH6" s="392" t="str">
        <f>X316</f>
        <v>古高松南体協</v>
      </c>
      <c r="BI6" s="392"/>
      <c r="BJ6" s="392"/>
      <c r="BK6" s="392"/>
      <c r="BL6" s="392"/>
      <c r="BM6" s="393"/>
    </row>
    <row r="7" spans="2:83" s="217" customFormat="1" ht="15" customHeight="1" x14ac:dyDescent="0.15">
      <c r="C7" s="218"/>
      <c r="D7" s="219"/>
      <c r="E7" s="219"/>
      <c r="F7" s="219"/>
      <c r="G7" s="219"/>
      <c r="H7" s="219"/>
      <c r="I7" s="219"/>
      <c r="J7" s="219"/>
      <c r="K7" s="219"/>
      <c r="L7" s="219"/>
      <c r="M7" s="220"/>
      <c r="N7" s="221"/>
      <c r="O7" s="221"/>
      <c r="P7" s="218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22"/>
      <c r="AG7" s="223"/>
      <c r="AH7" s="218"/>
      <c r="AI7" s="219"/>
      <c r="AJ7" s="219"/>
      <c r="AK7" s="219"/>
      <c r="AL7" s="219"/>
      <c r="AM7" s="222"/>
      <c r="AN7" s="221"/>
      <c r="AO7" s="218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22"/>
      <c r="BB7" s="218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22"/>
    </row>
    <row r="8" spans="2:83" s="217" customFormat="1" ht="15" customHeight="1" x14ac:dyDescent="0.15">
      <c r="C8" s="224"/>
      <c r="D8" s="225"/>
      <c r="E8" s="225"/>
      <c r="F8" s="225"/>
      <c r="G8" s="225"/>
      <c r="H8" s="225"/>
      <c r="I8" s="225"/>
      <c r="J8" s="225"/>
      <c r="K8" s="225"/>
      <c r="L8" s="225"/>
      <c r="M8" s="226"/>
      <c r="N8" s="221"/>
      <c r="O8" s="221"/>
      <c r="P8" s="227"/>
      <c r="Q8" s="223"/>
      <c r="R8" s="223"/>
      <c r="S8" s="223"/>
      <c r="T8" s="223"/>
      <c r="U8" s="223"/>
      <c r="V8" s="223"/>
      <c r="W8" s="223"/>
      <c r="X8" s="223"/>
      <c r="Y8" s="223"/>
      <c r="Z8" s="223"/>
      <c r="AA8" s="223"/>
      <c r="AB8" s="223"/>
      <c r="AC8" s="223"/>
      <c r="AD8" s="223"/>
      <c r="AE8" s="223"/>
      <c r="AF8" s="228"/>
      <c r="AG8" s="223"/>
      <c r="AH8" s="227"/>
      <c r="AI8" s="223"/>
      <c r="AJ8" s="223"/>
      <c r="AK8" s="223"/>
      <c r="AL8" s="223"/>
      <c r="AM8" s="228"/>
      <c r="AN8" s="221"/>
      <c r="AO8" s="227"/>
      <c r="AP8" s="223"/>
      <c r="AQ8" s="223"/>
      <c r="AR8" s="223"/>
      <c r="AS8" s="223"/>
      <c r="AT8" s="223"/>
      <c r="AU8" s="223"/>
      <c r="AV8" s="223"/>
      <c r="AW8" s="223"/>
      <c r="AX8" s="223"/>
      <c r="AY8" s="223"/>
      <c r="AZ8" s="228"/>
      <c r="BB8" s="227"/>
      <c r="BC8" s="223"/>
      <c r="BD8" s="223"/>
      <c r="BE8" s="223"/>
      <c r="BF8" s="223"/>
      <c r="BG8" s="223"/>
      <c r="BH8" s="223"/>
      <c r="BI8" s="223"/>
      <c r="BJ8" s="223"/>
      <c r="BK8" s="223"/>
      <c r="BL8" s="223"/>
      <c r="BM8" s="228"/>
    </row>
    <row r="9" spans="2:83" s="217" customFormat="1" ht="15" customHeight="1" x14ac:dyDescent="0.15">
      <c r="C9" s="224"/>
      <c r="D9" s="225"/>
      <c r="E9" s="225"/>
      <c r="F9" s="225"/>
      <c r="G9" s="225"/>
      <c r="H9" s="225"/>
      <c r="I9" s="225"/>
      <c r="J9" s="225"/>
      <c r="K9" s="225"/>
      <c r="L9" s="225"/>
      <c r="M9" s="226"/>
      <c r="N9" s="221"/>
      <c r="O9" s="221"/>
      <c r="P9" s="227"/>
      <c r="Q9" s="223"/>
      <c r="R9" s="223"/>
      <c r="S9" s="223"/>
      <c r="T9" s="223"/>
      <c r="U9" s="223"/>
      <c r="V9" s="223"/>
      <c r="W9" s="223"/>
      <c r="X9" s="223"/>
      <c r="Y9" s="223"/>
      <c r="Z9" s="223"/>
      <c r="AA9" s="223"/>
      <c r="AB9" s="223"/>
      <c r="AC9" s="223"/>
      <c r="AD9" s="223"/>
      <c r="AE9" s="223"/>
      <c r="AF9" s="228"/>
      <c r="AG9" s="223"/>
      <c r="AH9" s="227"/>
      <c r="AI9" s="223"/>
      <c r="AJ9" s="223"/>
      <c r="AK9" s="223"/>
      <c r="AL9" s="223"/>
      <c r="AM9" s="228"/>
      <c r="AN9" s="221"/>
      <c r="AO9" s="227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8"/>
      <c r="BB9" s="227"/>
      <c r="BC9" s="223"/>
      <c r="BD9" s="223"/>
      <c r="BE9" s="223"/>
      <c r="BF9" s="223"/>
      <c r="BG9" s="223"/>
      <c r="BH9" s="223"/>
      <c r="BI9" s="223"/>
      <c r="BJ9" s="223"/>
      <c r="BK9" s="223"/>
      <c r="BL9" s="223"/>
      <c r="BM9" s="228"/>
    </row>
    <row r="10" spans="2:83" s="217" customFormat="1" ht="15" customHeight="1" x14ac:dyDescent="0.15">
      <c r="C10" s="224"/>
      <c r="D10" s="225"/>
      <c r="E10" s="225"/>
      <c r="F10" s="225"/>
      <c r="G10" s="225"/>
      <c r="H10" s="225"/>
      <c r="I10" s="225"/>
      <c r="J10" s="225"/>
      <c r="K10" s="225"/>
      <c r="L10" s="225"/>
      <c r="M10" s="226"/>
      <c r="N10" s="221"/>
      <c r="O10" s="221"/>
      <c r="P10" s="227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8"/>
      <c r="AG10" s="223"/>
      <c r="AH10" s="227"/>
      <c r="AI10" s="223"/>
      <c r="AJ10" s="223"/>
      <c r="AK10" s="223"/>
      <c r="AL10" s="223"/>
      <c r="AM10" s="228"/>
      <c r="AN10" s="221"/>
      <c r="AO10" s="227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8"/>
      <c r="BB10" s="227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8"/>
    </row>
    <row r="11" spans="2:83" s="217" customFormat="1" ht="15" customHeight="1" x14ac:dyDescent="0.15">
      <c r="C11" s="224"/>
      <c r="D11" s="225"/>
      <c r="E11" s="225"/>
      <c r="F11" s="225"/>
      <c r="G11" s="225"/>
      <c r="H11" s="225"/>
      <c r="I11" s="225"/>
      <c r="J11" s="225"/>
      <c r="K11" s="225"/>
      <c r="L11" s="225"/>
      <c r="M11" s="226"/>
      <c r="N11" s="221"/>
      <c r="O11" s="221"/>
      <c r="P11" s="227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8"/>
      <c r="AG11" s="223"/>
      <c r="AH11" s="227"/>
      <c r="AI11" s="223"/>
      <c r="AJ11" s="223"/>
      <c r="AK11" s="223"/>
      <c r="AL11" s="223"/>
      <c r="AM11" s="228"/>
      <c r="AN11" s="221"/>
      <c r="AO11" s="227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8"/>
      <c r="BB11" s="227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8"/>
    </row>
    <row r="12" spans="2:83" s="217" customFormat="1" ht="15" customHeight="1" x14ac:dyDescent="0.15">
      <c r="C12" s="229"/>
      <c r="D12" s="230"/>
      <c r="E12" s="230"/>
      <c r="F12" s="230"/>
      <c r="G12" s="230"/>
      <c r="H12" s="230"/>
      <c r="I12" s="230"/>
      <c r="J12" s="230"/>
      <c r="K12" s="230"/>
      <c r="L12" s="230"/>
      <c r="M12" s="231"/>
      <c r="N12" s="221"/>
      <c r="O12" s="221"/>
      <c r="P12" s="232"/>
      <c r="Q12" s="233"/>
      <c r="R12" s="233"/>
      <c r="S12" s="233"/>
      <c r="T12" s="233"/>
      <c r="U12" s="233"/>
      <c r="V12" s="233"/>
      <c r="W12" s="233"/>
      <c r="X12" s="233"/>
      <c r="Y12" s="233"/>
      <c r="Z12" s="233"/>
      <c r="AA12" s="233"/>
      <c r="AB12" s="233"/>
      <c r="AC12" s="233"/>
      <c r="AD12" s="233"/>
      <c r="AE12" s="233"/>
      <c r="AF12" s="234"/>
      <c r="AG12" s="223"/>
      <c r="AH12" s="232"/>
      <c r="AI12" s="233"/>
      <c r="AJ12" s="233"/>
      <c r="AK12" s="233"/>
      <c r="AL12" s="233"/>
      <c r="AM12" s="234"/>
      <c r="AN12" s="221"/>
      <c r="AO12" s="232"/>
      <c r="AP12" s="233"/>
      <c r="AQ12" s="233"/>
      <c r="AR12" s="233"/>
      <c r="AS12" s="233"/>
      <c r="AT12" s="233"/>
      <c r="AU12" s="233"/>
      <c r="AV12" s="233"/>
      <c r="AW12" s="233"/>
      <c r="AX12" s="233"/>
      <c r="AY12" s="233"/>
      <c r="AZ12" s="234"/>
      <c r="BB12" s="232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4"/>
    </row>
    <row r="13" spans="2:83" s="209" customFormat="1" ht="23.25" customHeight="1" x14ac:dyDescent="0.2">
      <c r="C13" s="235" t="s">
        <v>399</v>
      </c>
      <c r="D13" s="235"/>
      <c r="E13" s="235"/>
      <c r="F13" s="235"/>
      <c r="G13" s="235"/>
      <c r="H13" s="235"/>
      <c r="I13" s="235"/>
      <c r="J13" s="235"/>
      <c r="K13" s="235"/>
      <c r="L13" s="235"/>
      <c r="M13" s="235"/>
      <c r="N13" s="211"/>
      <c r="O13" s="211"/>
      <c r="P13" s="235" t="s">
        <v>400</v>
      </c>
      <c r="Q13" s="235"/>
      <c r="R13" s="235"/>
      <c r="S13" s="235"/>
      <c r="T13" s="235"/>
      <c r="U13" s="235"/>
      <c r="V13" s="235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12"/>
      <c r="AH13" s="235" t="s">
        <v>401</v>
      </c>
      <c r="AI13" s="235"/>
      <c r="AJ13" s="235"/>
      <c r="AK13" s="235"/>
      <c r="AL13" s="235"/>
      <c r="AM13" s="235"/>
      <c r="AN13" s="212"/>
      <c r="AO13" s="235" t="s">
        <v>402</v>
      </c>
      <c r="AP13" s="235"/>
      <c r="AQ13" s="235"/>
      <c r="AR13" s="235"/>
      <c r="AS13" s="235"/>
      <c r="AT13" s="235"/>
      <c r="AU13" s="235"/>
      <c r="AV13" s="235"/>
      <c r="AW13" s="235"/>
      <c r="AX13" s="235"/>
      <c r="AY13" s="235"/>
      <c r="AZ13" s="235"/>
      <c r="BA13" s="212"/>
      <c r="BB13" s="235" t="s">
        <v>403</v>
      </c>
      <c r="BC13" s="235"/>
      <c r="BD13" s="235"/>
      <c r="BE13" s="235"/>
      <c r="BF13" s="235"/>
      <c r="BG13" s="235"/>
      <c r="BH13" s="235"/>
      <c r="BI13" s="235"/>
      <c r="BJ13" s="235"/>
      <c r="BK13" s="235"/>
      <c r="BL13" s="235"/>
      <c r="BM13" s="235"/>
    </row>
    <row r="14" spans="2:83" s="213" customFormat="1" ht="13.5" x14ac:dyDescent="0.15">
      <c r="C14" s="388" t="str">
        <f>R35</f>
        <v>田辺栄司</v>
      </c>
      <c r="D14" s="389"/>
      <c r="E14" s="389"/>
      <c r="F14" s="389" t="str">
        <f>Y35</f>
        <v>たまてん</v>
      </c>
      <c r="G14" s="389"/>
      <c r="H14" s="389"/>
      <c r="I14" s="389"/>
      <c r="J14" s="389"/>
      <c r="K14" s="389"/>
      <c r="L14" s="389"/>
      <c r="M14" s="390"/>
      <c r="N14" s="214"/>
      <c r="O14" s="214"/>
      <c r="P14" s="388" t="str">
        <f>V76</f>
        <v>宮野和希</v>
      </c>
      <c r="Q14" s="389"/>
      <c r="R14" s="389"/>
      <c r="S14" s="389"/>
      <c r="T14" s="389"/>
      <c r="U14" s="389"/>
      <c r="V14" s="389"/>
      <c r="W14" s="389"/>
      <c r="X14" s="389" t="str">
        <f>AD76</f>
        <v>スカイラブ</v>
      </c>
      <c r="Y14" s="389"/>
      <c r="Z14" s="389"/>
      <c r="AA14" s="389"/>
      <c r="AB14" s="389"/>
      <c r="AC14" s="389"/>
      <c r="AD14" s="389"/>
      <c r="AE14" s="389"/>
      <c r="AF14" s="390"/>
      <c r="AG14" s="215"/>
      <c r="AH14" s="388" t="str">
        <f>U142</f>
        <v>正林隼人</v>
      </c>
      <c r="AI14" s="389"/>
      <c r="AJ14" s="389"/>
      <c r="AK14" s="389"/>
      <c r="AL14" s="389"/>
      <c r="AM14" s="246" t="str">
        <f>AC142</f>
        <v>川島一家</v>
      </c>
      <c r="AN14" s="216"/>
      <c r="AO14" s="391" t="str">
        <f>V222</f>
        <v>原岡晋司</v>
      </c>
      <c r="AP14" s="392"/>
      <c r="AQ14" s="392"/>
      <c r="AR14" s="392"/>
      <c r="AS14" s="392"/>
      <c r="AT14" s="392"/>
      <c r="AU14" s="392" t="str">
        <f>AD222</f>
        <v>三菱ケミカル</v>
      </c>
      <c r="AV14" s="392"/>
      <c r="AW14" s="392"/>
      <c r="AX14" s="392"/>
      <c r="AY14" s="392"/>
      <c r="AZ14" s="393"/>
      <c r="BB14" s="391" t="str">
        <f>R318</f>
        <v>白石　聡</v>
      </c>
      <c r="BC14" s="392"/>
      <c r="BD14" s="392"/>
      <c r="BE14" s="392"/>
      <c r="BF14" s="392"/>
      <c r="BG14" s="392"/>
      <c r="BH14" s="392" t="str">
        <f>X318</f>
        <v>Rals（ラルス）</v>
      </c>
      <c r="BI14" s="392"/>
      <c r="BJ14" s="392"/>
      <c r="BK14" s="392"/>
      <c r="BL14" s="392"/>
      <c r="BM14" s="393"/>
    </row>
    <row r="15" spans="2:83" s="213" customFormat="1" ht="13.5" x14ac:dyDescent="0.15">
      <c r="C15" s="388" t="str">
        <f>R36</f>
        <v>羽鳥めぐみ</v>
      </c>
      <c r="D15" s="389"/>
      <c r="E15" s="389"/>
      <c r="F15" s="389" t="str">
        <f>Y36</f>
        <v>松山市民クラブ</v>
      </c>
      <c r="G15" s="389"/>
      <c r="H15" s="389"/>
      <c r="I15" s="389"/>
      <c r="J15" s="389"/>
      <c r="K15" s="389"/>
      <c r="L15" s="389"/>
      <c r="M15" s="390"/>
      <c r="N15" s="214"/>
      <c r="O15" s="214"/>
      <c r="P15" s="388" t="str">
        <f>V77</f>
        <v>松本沙織</v>
      </c>
      <c r="Q15" s="389"/>
      <c r="R15" s="389"/>
      <c r="S15" s="389"/>
      <c r="T15" s="389"/>
      <c r="U15" s="389"/>
      <c r="V15" s="389"/>
      <c r="W15" s="389"/>
      <c r="X15" s="389" t="str">
        <f>AD77</f>
        <v>双葉</v>
      </c>
      <c r="Y15" s="389"/>
      <c r="Z15" s="389"/>
      <c r="AA15" s="389"/>
      <c r="AB15" s="389"/>
      <c r="AC15" s="389"/>
      <c r="AD15" s="389"/>
      <c r="AE15" s="389"/>
      <c r="AF15" s="390"/>
      <c r="AG15" s="215"/>
      <c r="AH15" s="388" t="str">
        <f>U143</f>
        <v>大谷優子</v>
      </c>
      <c r="AI15" s="389"/>
      <c r="AJ15" s="389"/>
      <c r="AK15" s="389"/>
      <c r="AL15" s="389"/>
      <c r="AM15" s="246" t="str">
        <f>AC143</f>
        <v>鳥生クラブ</v>
      </c>
      <c r="AN15" s="216"/>
      <c r="AO15" s="391" t="str">
        <f>V223</f>
        <v>村上利恵子</v>
      </c>
      <c r="AP15" s="392"/>
      <c r="AQ15" s="392"/>
      <c r="AR15" s="392"/>
      <c r="AS15" s="392"/>
      <c r="AT15" s="392"/>
      <c r="AU15" s="392" t="str">
        <f>AD223</f>
        <v>ﾑｰﾝｳｫｰｶｰｽﾞ</v>
      </c>
      <c r="AV15" s="392"/>
      <c r="AW15" s="392"/>
      <c r="AX15" s="392"/>
      <c r="AY15" s="392"/>
      <c r="AZ15" s="393"/>
      <c r="BB15" s="391" t="str">
        <f>R319</f>
        <v>松木優子</v>
      </c>
      <c r="BC15" s="392"/>
      <c r="BD15" s="392"/>
      <c r="BE15" s="392"/>
      <c r="BF15" s="392"/>
      <c r="BG15" s="392"/>
      <c r="BH15" s="392" t="str">
        <f>X319</f>
        <v>Rals（ラルス）</v>
      </c>
      <c r="BI15" s="392"/>
      <c r="BJ15" s="392"/>
      <c r="BK15" s="392"/>
      <c r="BL15" s="392"/>
      <c r="BM15" s="393"/>
    </row>
    <row r="16" spans="2:83" s="217" customFormat="1" ht="15" customHeight="1" x14ac:dyDescent="0.15">
      <c r="C16" s="236"/>
      <c r="D16" s="237"/>
      <c r="E16" s="237"/>
      <c r="F16" s="237"/>
      <c r="G16" s="237"/>
      <c r="H16" s="237"/>
      <c r="I16" s="237"/>
      <c r="J16" s="237"/>
      <c r="K16" s="237"/>
      <c r="L16" s="237"/>
      <c r="M16" s="238"/>
      <c r="N16" s="239"/>
      <c r="O16" s="239"/>
      <c r="P16" s="236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40"/>
      <c r="AG16" s="241"/>
      <c r="AH16" s="236"/>
      <c r="AI16" s="237"/>
      <c r="AJ16" s="237"/>
      <c r="AK16" s="237"/>
      <c r="AL16" s="237"/>
      <c r="AM16" s="240"/>
      <c r="AN16" s="239"/>
      <c r="AO16" s="236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40"/>
      <c r="BB16" s="236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40"/>
    </row>
    <row r="17" spans="2:65" s="217" customFormat="1" ht="15" customHeight="1" x14ac:dyDescent="0.15">
      <c r="C17" s="224"/>
      <c r="D17" s="225"/>
      <c r="E17" s="225"/>
      <c r="F17" s="225"/>
      <c r="G17" s="225"/>
      <c r="H17" s="225"/>
      <c r="I17" s="225"/>
      <c r="J17" s="225"/>
      <c r="K17" s="225"/>
      <c r="L17" s="225"/>
      <c r="M17" s="226"/>
      <c r="N17" s="221"/>
      <c r="O17" s="221"/>
      <c r="P17" s="227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8"/>
      <c r="AG17" s="223"/>
      <c r="AH17" s="227"/>
      <c r="AI17" s="223"/>
      <c r="AJ17" s="223"/>
      <c r="AK17" s="223"/>
      <c r="AL17" s="223"/>
      <c r="AM17" s="228"/>
      <c r="AN17" s="221"/>
      <c r="AO17" s="227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8"/>
      <c r="BB17" s="227"/>
      <c r="BC17" s="223"/>
      <c r="BD17" s="223"/>
      <c r="BE17" s="223"/>
      <c r="BF17" s="223"/>
      <c r="BG17" s="223"/>
      <c r="BH17" s="223"/>
      <c r="BI17" s="223"/>
      <c r="BJ17" s="223"/>
      <c r="BK17" s="223"/>
      <c r="BL17" s="223"/>
      <c r="BM17" s="228"/>
    </row>
    <row r="18" spans="2:65" s="217" customFormat="1" ht="15" customHeight="1" x14ac:dyDescent="0.15">
      <c r="C18" s="224"/>
      <c r="D18" s="225"/>
      <c r="E18" s="225"/>
      <c r="F18" s="225"/>
      <c r="G18" s="225"/>
      <c r="H18" s="225"/>
      <c r="I18" s="225"/>
      <c r="J18" s="225"/>
      <c r="K18" s="225"/>
      <c r="L18" s="225"/>
      <c r="M18" s="226"/>
      <c r="N18" s="221"/>
      <c r="O18" s="221"/>
      <c r="P18" s="227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8"/>
      <c r="AG18" s="223"/>
      <c r="AH18" s="227"/>
      <c r="AI18" s="223"/>
      <c r="AJ18" s="223"/>
      <c r="AK18" s="223"/>
      <c r="AL18" s="223"/>
      <c r="AM18" s="228"/>
      <c r="AN18" s="221"/>
      <c r="AO18" s="227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8"/>
      <c r="BB18" s="227"/>
      <c r="BC18" s="223"/>
      <c r="BD18" s="223"/>
      <c r="BE18" s="223"/>
      <c r="BF18" s="223"/>
      <c r="BG18" s="223"/>
      <c r="BH18" s="223"/>
      <c r="BI18" s="223"/>
      <c r="BJ18" s="223"/>
      <c r="BK18" s="223"/>
      <c r="BL18" s="223"/>
      <c r="BM18" s="228"/>
    </row>
    <row r="19" spans="2:65" s="217" customFormat="1" ht="15" customHeight="1" x14ac:dyDescent="0.15">
      <c r="C19" s="224"/>
      <c r="D19" s="225"/>
      <c r="E19" s="225"/>
      <c r="F19" s="225"/>
      <c r="G19" s="225"/>
      <c r="H19" s="225"/>
      <c r="I19" s="225"/>
      <c r="J19" s="225"/>
      <c r="K19" s="225"/>
      <c r="L19" s="225"/>
      <c r="M19" s="226"/>
      <c r="N19" s="221"/>
      <c r="O19" s="221"/>
      <c r="P19" s="227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8"/>
      <c r="AG19" s="223"/>
      <c r="AH19" s="227"/>
      <c r="AI19" s="223"/>
      <c r="AJ19" s="223"/>
      <c r="AK19" s="223"/>
      <c r="AL19" s="223"/>
      <c r="AM19" s="228"/>
      <c r="AN19" s="221"/>
      <c r="AO19" s="227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8"/>
      <c r="BB19" s="227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228"/>
    </row>
    <row r="20" spans="2:65" s="217" customFormat="1" ht="15" customHeight="1" x14ac:dyDescent="0.15">
      <c r="C20" s="224"/>
      <c r="D20" s="225"/>
      <c r="E20" s="225"/>
      <c r="F20" s="225"/>
      <c r="G20" s="225"/>
      <c r="H20" s="225"/>
      <c r="I20" s="225"/>
      <c r="J20" s="225"/>
      <c r="K20" s="225"/>
      <c r="L20" s="225"/>
      <c r="M20" s="226"/>
      <c r="N20" s="221"/>
      <c r="O20" s="221"/>
      <c r="P20" s="227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8"/>
      <c r="AG20" s="223"/>
      <c r="AH20" s="227"/>
      <c r="AI20" s="223"/>
      <c r="AJ20" s="223"/>
      <c r="AK20" s="223"/>
      <c r="AL20" s="223"/>
      <c r="AM20" s="228"/>
      <c r="AN20" s="221"/>
      <c r="AO20" s="227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8"/>
      <c r="BB20" s="227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8"/>
    </row>
    <row r="21" spans="2:65" s="217" customFormat="1" ht="15" customHeight="1" x14ac:dyDescent="0.15">
      <c r="C21" s="242"/>
      <c r="D21" s="243"/>
      <c r="E21" s="243"/>
      <c r="F21" s="243"/>
      <c r="G21" s="243"/>
      <c r="H21" s="243"/>
      <c r="I21" s="243"/>
      <c r="J21" s="243"/>
      <c r="K21" s="243"/>
      <c r="L21" s="243"/>
      <c r="M21" s="244"/>
      <c r="N21" s="221"/>
      <c r="O21" s="221"/>
      <c r="P21" s="232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3"/>
      <c r="AE21" s="233"/>
      <c r="AF21" s="234"/>
      <c r="AG21" s="223"/>
      <c r="AH21" s="232"/>
      <c r="AI21" s="233"/>
      <c r="AJ21" s="233"/>
      <c r="AK21" s="233"/>
      <c r="AL21" s="233"/>
      <c r="AM21" s="234"/>
      <c r="AN21" s="221"/>
      <c r="AO21" s="232"/>
      <c r="AP21" s="233"/>
      <c r="AQ21" s="233"/>
      <c r="AR21" s="233"/>
      <c r="AS21" s="233"/>
      <c r="AT21" s="233"/>
      <c r="AU21" s="233"/>
      <c r="AV21" s="233"/>
      <c r="AW21" s="233"/>
      <c r="AX21" s="233"/>
      <c r="AY21" s="233"/>
      <c r="AZ21" s="234"/>
      <c r="BB21" s="232"/>
      <c r="BC21" s="233"/>
      <c r="BD21" s="233"/>
      <c r="BE21" s="233"/>
      <c r="BF21" s="233"/>
      <c r="BG21" s="233"/>
      <c r="BH21" s="233"/>
      <c r="BI21" s="233"/>
      <c r="BJ21" s="233"/>
      <c r="BK21" s="233"/>
      <c r="BL21" s="233"/>
      <c r="BM21" s="234"/>
    </row>
    <row r="22" spans="2:65" s="245" customFormat="1" ht="9" customHeight="1" x14ac:dyDescent="0.15"/>
    <row r="29" spans="2:65" ht="12.95" customHeight="1" thickBot="1" x14ac:dyDescent="0.2">
      <c r="B29" s="319" t="s">
        <v>32</v>
      </c>
      <c r="C29" s="320" t="s">
        <v>27</v>
      </c>
      <c r="D29" s="416" t="s">
        <v>40</v>
      </c>
      <c r="E29" s="417"/>
      <c r="F29" s="417"/>
      <c r="G29" s="418"/>
      <c r="H29" s="25"/>
      <c r="I29" s="16"/>
      <c r="J29" s="16"/>
      <c r="K29" s="16"/>
      <c r="L29" s="16"/>
      <c r="M29" s="16"/>
      <c r="N29" s="13"/>
      <c r="O29" s="13"/>
      <c r="P29" s="13"/>
      <c r="Q29" s="16"/>
      <c r="R29" s="21"/>
      <c r="S29" s="22"/>
      <c r="T29" s="23"/>
      <c r="U29" s="23"/>
      <c r="V29" s="23"/>
      <c r="W29" s="2"/>
      <c r="X29" s="2"/>
      <c r="Y29" s="2"/>
      <c r="Z29" s="2"/>
      <c r="AA29" s="2"/>
      <c r="AB29" s="2"/>
      <c r="AC29" s="2"/>
      <c r="AD29" s="2"/>
      <c r="AE29" s="2"/>
      <c r="AF29" s="2"/>
      <c r="AH29" s="430" t="s">
        <v>14</v>
      </c>
      <c r="AI29" s="430"/>
      <c r="AJ29" s="430"/>
      <c r="AK29" s="430"/>
      <c r="AL29" s="430"/>
      <c r="AM29" s="83"/>
      <c r="AN29" s="83"/>
      <c r="AO29" s="83"/>
      <c r="AP29" s="83"/>
      <c r="AQ29" s="83"/>
      <c r="AR29" s="83"/>
      <c r="AS29" s="83"/>
      <c r="AT29" s="83"/>
    </row>
    <row r="30" spans="2:65" ht="12.95" customHeight="1" thickTop="1" thickBot="1" x14ac:dyDescent="0.2">
      <c r="B30" s="321" t="s">
        <v>33</v>
      </c>
      <c r="C30" s="322" t="s">
        <v>27</v>
      </c>
      <c r="D30" s="412"/>
      <c r="E30" s="413"/>
      <c r="F30" s="413"/>
      <c r="G30" s="414"/>
      <c r="H30" s="307"/>
      <c r="I30" s="308">
        <v>15</v>
      </c>
      <c r="J30" s="309">
        <v>15</v>
      </c>
      <c r="K30" s="16"/>
      <c r="L30" s="16"/>
      <c r="M30" s="16"/>
      <c r="N30" s="13"/>
      <c r="O30" s="13"/>
      <c r="P30" s="13"/>
      <c r="Q30" s="16"/>
      <c r="R30" s="419"/>
      <c r="S30" s="419"/>
      <c r="T30" s="419"/>
      <c r="U30" s="419"/>
      <c r="V30" s="419"/>
      <c r="W30" s="420"/>
      <c r="X30" s="420"/>
      <c r="Y30" s="420"/>
      <c r="Z30" s="420"/>
      <c r="AA30" s="420"/>
      <c r="AB30" s="74"/>
      <c r="AC30" s="74"/>
      <c r="AD30" s="74"/>
      <c r="AE30" s="74"/>
      <c r="AF30" s="74"/>
      <c r="AH30" s="430"/>
      <c r="AI30" s="430"/>
      <c r="AJ30" s="430"/>
      <c r="AK30" s="430"/>
      <c r="AL30" s="430"/>
      <c r="AM30" s="83"/>
      <c r="AN30" s="83"/>
      <c r="AO30" s="83"/>
      <c r="AP30" s="83"/>
      <c r="AQ30" s="83"/>
      <c r="AR30" s="83"/>
      <c r="AS30" s="83"/>
      <c r="AT30" s="83"/>
    </row>
    <row r="31" spans="2:65" ht="12.95" customHeight="1" thickTop="1" x14ac:dyDescent="0.15">
      <c r="B31" s="323" t="s">
        <v>171</v>
      </c>
      <c r="C31" s="324" t="s">
        <v>170</v>
      </c>
      <c r="D31" s="411" t="s">
        <v>43</v>
      </c>
      <c r="E31" s="403"/>
      <c r="F31" s="403"/>
      <c r="G31" s="404"/>
      <c r="H31" s="192"/>
      <c r="I31" s="193">
        <v>5</v>
      </c>
      <c r="J31" s="194">
        <v>12</v>
      </c>
      <c r="K31" s="333"/>
      <c r="L31" s="333"/>
      <c r="M31" s="334"/>
      <c r="N31" s="13"/>
      <c r="O31" s="13"/>
      <c r="P31" s="13"/>
      <c r="Q31" s="16"/>
      <c r="R31" s="421" t="s">
        <v>13</v>
      </c>
      <c r="S31" s="421"/>
      <c r="T31" s="421"/>
      <c r="U31" s="421"/>
      <c r="V31" s="421"/>
      <c r="W31" s="408"/>
      <c r="X31" s="409"/>
      <c r="Y31" s="409"/>
      <c r="Z31" s="409"/>
      <c r="AA31" s="408"/>
      <c r="AB31" s="179"/>
      <c r="AC31" s="179"/>
      <c r="AD31" s="179"/>
      <c r="AE31" s="179"/>
      <c r="AF31" s="179"/>
      <c r="AG31" s="51"/>
      <c r="AH31" s="430"/>
      <c r="AI31" s="430"/>
      <c r="AJ31" s="430"/>
      <c r="AK31" s="430"/>
      <c r="AL31" s="430"/>
      <c r="AM31" s="83"/>
      <c r="AN31" s="83"/>
      <c r="AO31" s="83"/>
      <c r="AP31" s="83"/>
      <c r="AQ31" s="83"/>
      <c r="AR31" s="83"/>
      <c r="AS31" s="83"/>
      <c r="AT31" s="83"/>
    </row>
    <row r="32" spans="2:65" ht="12.95" customHeight="1" thickBot="1" x14ac:dyDescent="0.2">
      <c r="B32" s="321" t="s">
        <v>167</v>
      </c>
      <c r="C32" s="322" t="s">
        <v>44</v>
      </c>
      <c r="D32" s="412"/>
      <c r="E32" s="413"/>
      <c r="F32" s="413"/>
      <c r="G32" s="414"/>
      <c r="H32" s="16"/>
      <c r="I32" s="16"/>
      <c r="J32" s="16"/>
      <c r="K32" s="195">
        <v>16</v>
      </c>
      <c r="L32" s="195">
        <v>15</v>
      </c>
      <c r="M32" s="335"/>
      <c r="N32" s="13"/>
      <c r="O32" s="13"/>
      <c r="P32" s="13"/>
      <c r="Q32" s="49"/>
      <c r="R32" s="429" t="str">
        <f>B29</f>
        <v>加地龍太</v>
      </c>
      <c r="S32" s="423"/>
      <c r="T32" s="423"/>
      <c r="U32" s="423"/>
      <c r="V32" s="423"/>
      <c r="W32" s="423"/>
      <c r="X32" s="423"/>
      <c r="Y32" s="422" t="str">
        <f>C29</f>
        <v>TEAM BLOWIN</v>
      </c>
      <c r="Z32" s="423"/>
      <c r="AA32" s="423"/>
      <c r="AB32" s="423"/>
      <c r="AC32" s="423"/>
      <c r="AD32" s="423"/>
      <c r="AE32" s="423"/>
      <c r="AF32" s="423"/>
      <c r="AG32" s="424"/>
      <c r="AI32" s="410" t="s">
        <v>8</v>
      </c>
      <c r="AJ32" s="410"/>
      <c r="AK32" s="410"/>
      <c r="AL32" s="410"/>
      <c r="AM32" s="410"/>
      <c r="AN32" s="410"/>
      <c r="AO32" s="410"/>
      <c r="AP32" s="410"/>
      <c r="AQ32" s="410"/>
      <c r="AR32" s="410"/>
      <c r="AS32" s="410"/>
      <c r="AT32" s="410"/>
      <c r="AU32" s="410"/>
      <c r="AV32" s="410"/>
      <c r="AW32" s="410"/>
      <c r="AX32" s="410"/>
    </row>
    <row r="33" spans="2:68" ht="12.95" customHeight="1" thickTop="1" x14ac:dyDescent="0.15">
      <c r="B33" s="325" t="s">
        <v>118</v>
      </c>
      <c r="C33" s="326" t="s">
        <v>314</v>
      </c>
      <c r="D33" s="411" t="s">
        <v>41</v>
      </c>
      <c r="E33" s="403"/>
      <c r="F33" s="403"/>
      <c r="G33" s="404"/>
      <c r="H33" s="172"/>
      <c r="I33" s="173"/>
      <c r="J33" s="173"/>
      <c r="K33" s="195">
        <v>14</v>
      </c>
      <c r="L33" s="195">
        <v>9</v>
      </c>
      <c r="M33" s="196"/>
      <c r="N33" s="297"/>
      <c r="O33" s="298"/>
      <c r="P33" s="298"/>
      <c r="Q33" s="336"/>
      <c r="R33" s="428" t="str">
        <f>B30</f>
        <v>加地まどか</v>
      </c>
      <c r="S33" s="426"/>
      <c r="T33" s="426"/>
      <c r="U33" s="426"/>
      <c r="V33" s="426"/>
      <c r="W33" s="426"/>
      <c r="X33" s="426"/>
      <c r="Y33" s="425" t="str">
        <f>C30</f>
        <v>TEAM BLOWIN</v>
      </c>
      <c r="Z33" s="426"/>
      <c r="AA33" s="426"/>
      <c r="AB33" s="426"/>
      <c r="AC33" s="426"/>
      <c r="AD33" s="426"/>
      <c r="AE33" s="426"/>
      <c r="AF33" s="426"/>
      <c r="AG33" s="427"/>
      <c r="AI33" s="410"/>
      <c r="AJ33" s="410"/>
      <c r="AK33" s="410"/>
      <c r="AL33" s="410"/>
      <c r="AM33" s="410"/>
      <c r="AN33" s="410"/>
      <c r="AO33" s="410"/>
      <c r="AP33" s="410"/>
      <c r="AQ33" s="410"/>
      <c r="AR33" s="410"/>
      <c r="AS33" s="410"/>
      <c r="AT33" s="410"/>
      <c r="AU33" s="410"/>
      <c r="AV33" s="410"/>
      <c r="AW33" s="410"/>
      <c r="AX33" s="410"/>
    </row>
    <row r="34" spans="2:68" ht="12.95" customHeight="1" thickBot="1" x14ac:dyDescent="0.2">
      <c r="B34" s="327" t="s">
        <v>116</v>
      </c>
      <c r="C34" s="328" t="s">
        <v>314</v>
      </c>
      <c r="D34" s="412"/>
      <c r="E34" s="413"/>
      <c r="F34" s="413"/>
      <c r="G34" s="414"/>
      <c r="H34" s="189"/>
      <c r="I34" s="190">
        <v>8</v>
      </c>
      <c r="J34" s="191">
        <v>9</v>
      </c>
      <c r="K34" s="48"/>
      <c r="L34" s="48"/>
      <c r="M34" s="175"/>
      <c r="N34" s="14"/>
      <c r="O34" s="14"/>
      <c r="P34" s="14"/>
      <c r="Q34" s="16"/>
      <c r="R34" s="415" t="s">
        <v>12</v>
      </c>
      <c r="S34" s="415"/>
      <c r="T34" s="415"/>
      <c r="U34" s="415"/>
      <c r="V34" s="415"/>
      <c r="W34" s="415"/>
      <c r="X34" s="59"/>
      <c r="Y34" s="59"/>
      <c r="Z34" s="59"/>
      <c r="AA34" s="50"/>
      <c r="AB34" s="26"/>
      <c r="AC34" s="26"/>
      <c r="AD34" s="26"/>
      <c r="AE34" s="26"/>
      <c r="AF34" s="26"/>
      <c r="AG34" s="51"/>
      <c r="AI34" s="247"/>
      <c r="AJ34" s="247"/>
      <c r="AK34" s="247"/>
      <c r="AL34" s="247"/>
      <c r="AM34" s="247"/>
      <c r="AN34" s="247"/>
      <c r="AO34" s="247"/>
      <c r="AP34" s="247"/>
      <c r="AQ34" s="247"/>
      <c r="AR34" s="247"/>
      <c r="AS34" s="247"/>
      <c r="AT34" s="247"/>
      <c r="AU34" s="247"/>
      <c r="AV34" s="247"/>
      <c r="AW34" s="247"/>
      <c r="AX34" s="247"/>
      <c r="AY34" s="247"/>
      <c r="AZ34" s="247"/>
      <c r="BA34" s="247"/>
      <c r="BB34" s="247"/>
    </row>
    <row r="35" spans="2:68" ht="12.95" customHeight="1" thickTop="1" thickBot="1" x14ac:dyDescent="0.2">
      <c r="B35" s="329" t="s">
        <v>91</v>
      </c>
      <c r="C35" s="330" t="s">
        <v>0</v>
      </c>
      <c r="D35" s="402" t="s">
        <v>42</v>
      </c>
      <c r="E35" s="403"/>
      <c r="F35" s="403"/>
      <c r="G35" s="404"/>
      <c r="H35" s="310"/>
      <c r="I35" s="311">
        <v>15</v>
      </c>
      <c r="J35" s="312">
        <v>15</v>
      </c>
      <c r="K35" s="174"/>
      <c r="L35" s="174"/>
      <c r="M35" s="174"/>
      <c r="N35" s="14"/>
      <c r="O35" s="14"/>
      <c r="P35" s="14"/>
      <c r="Q35" s="16"/>
      <c r="R35" s="429" t="str">
        <f>B35</f>
        <v>田辺栄司</v>
      </c>
      <c r="S35" s="423"/>
      <c r="T35" s="423"/>
      <c r="U35" s="423"/>
      <c r="V35" s="423"/>
      <c r="W35" s="423"/>
      <c r="X35" s="423"/>
      <c r="Y35" s="422" t="str">
        <f>C35</f>
        <v>たまてん</v>
      </c>
      <c r="Z35" s="423"/>
      <c r="AA35" s="423"/>
      <c r="AB35" s="423"/>
      <c r="AC35" s="423"/>
      <c r="AD35" s="423"/>
      <c r="AE35" s="423"/>
      <c r="AF35" s="423"/>
      <c r="AG35" s="424"/>
      <c r="AI35" s="247"/>
      <c r="AJ35" s="248" t="s">
        <v>404</v>
      </c>
      <c r="AK35" s="248"/>
      <c r="AL35" s="247"/>
      <c r="AM35" s="247"/>
      <c r="AN35" s="247"/>
      <c r="AO35" s="247"/>
      <c r="AP35" s="247"/>
      <c r="AQ35" s="247"/>
      <c r="AR35" s="247"/>
      <c r="AS35" s="247"/>
      <c r="AT35" s="247"/>
      <c r="AU35" s="247"/>
      <c r="AV35" s="247"/>
      <c r="AW35" s="247"/>
      <c r="AX35" s="247"/>
      <c r="AY35" s="247"/>
      <c r="AZ35" s="247"/>
      <c r="BA35" s="247"/>
      <c r="BB35" s="247"/>
    </row>
    <row r="36" spans="2:68" ht="12.95" customHeight="1" thickTop="1" x14ac:dyDescent="0.15">
      <c r="B36" s="331" t="s">
        <v>89</v>
      </c>
      <c r="C36" s="332" t="s">
        <v>88</v>
      </c>
      <c r="D36" s="405"/>
      <c r="E36" s="406"/>
      <c r="F36" s="406"/>
      <c r="G36" s="407"/>
      <c r="H36" s="16"/>
      <c r="I36" s="16"/>
      <c r="J36" s="16"/>
      <c r="K36" s="16"/>
      <c r="L36" s="16"/>
      <c r="M36" s="16"/>
      <c r="N36" s="14"/>
      <c r="O36" s="14"/>
      <c r="P36" s="14"/>
      <c r="Q36" s="16"/>
      <c r="R36" s="428" t="str">
        <f>B36</f>
        <v>羽鳥めぐみ</v>
      </c>
      <c r="S36" s="426"/>
      <c r="T36" s="426"/>
      <c r="U36" s="426"/>
      <c r="V36" s="426"/>
      <c r="W36" s="426"/>
      <c r="X36" s="426"/>
      <c r="Y36" s="425" t="str">
        <f>C36</f>
        <v>松山市民クラブ</v>
      </c>
      <c r="Z36" s="426"/>
      <c r="AA36" s="426"/>
      <c r="AB36" s="426"/>
      <c r="AC36" s="426"/>
      <c r="AD36" s="426"/>
      <c r="AE36" s="426"/>
      <c r="AF36" s="426"/>
      <c r="AG36" s="427"/>
    </row>
    <row r="37" spans="2:68" ht="12.95" customHeight="1" thickBot="1" x14ac:dyDescent="0.2">
      <c r="B37" s="68"/>
      <c r="C37" s="56"/>
      <c r="D37" s="75"/>
      <c r="E37" s="75"/>
      <c r="F37" s="75"/>
      <c r="G37" s="75"/>
      <c r="H37" s="13"/>
      <c r="I37" s="13"/>
      <c r="J37" s="13"/>
      <c r="K37" s="72"/>
      <c r="L37" s="72"/>
      <c r="M37" s="72"/>
      <c r="N37" s="14"/>
      <c r="O37" s="14"/>
      <c r="P37" s="14"/>
      <c r="Q37" s="16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</row>
    <row r="38" spans="2:68" ht="12" customHeight="1" x14ac:dyDescent="0.15">
      <c r="B38" s="394" t="s">
        <v>57</v>
      </c>
      <c r="C38" s="395"/>
      <c r="D38" s="398" t="str">
        <f>B40</f>
        <v>高木達也</v>
      </c>
      <c r="E38" s="399"/>
      <c r="F38" s="399"/>
      <c r="G38" s="400"/>
      <c r="H38" s="401" t="str">
        <f>B43</f>
        <v>松本　大</v>
      </c>
      <c r="I38" s="399"/>
      <c r="J38" s="399"/>
      <c r="K38" s="400"/>
      <c r="L38" s="401" t="str">
        <f>B46</f>
        <v>越野兼斗</v>
      </c>
      <c r="M38" s="399"/>
      <c r="N38" s="399"/>
      <c r="O38" s="400"/>
      <c r="P38" s="401" t="str">
        <f>B49</f>
        <v>高橋隆介</v>
      </c>
      <c r="Q38" s="399"/>
      <c r="R38" s="399"/>
      <c r="S38" s="400"/>
      <c r="T38" s="401" t="str">
        <f>B52</f>
        <v>加地龍太</v>
      </c>
      <c r="U38" s="399"/>
      <c r="V38" s="399"/>
      <c r="W38" s="400"/>
      <c r="X38" s="460" t="s">
        <v>4</v>
      </c>
      <c r="Y38" s="461"/>
      <c r="Z38" s="461"/>
      <c r="AA38" s="462"/>
      <c r="AB38" s="105"/>
      <c r="AC38" s="589" t="s">
        <v>20</v>
      </c>
      <c r="AD38" s="590"/>
      <c r="AE38" s="572" t="s">
        <v>19</v>
      </c>
      <c r="AF38" s="573"/>
      <c r="AG38" s="574"/>
      <c r="AH38" s="575" t="s">
        <v>18</v>
      </c>
      <c r="AI38" s="576"/>
      <c r="AJ38" s="577"/>
      <c r="AK38" s="22"/>
      <c r="AL38" s="467" t="s">
        <v>39</v>
      </c>
      <c r="AM38" s="468"/>
      <c r="AN38" s="398" t="str">
        <f>AL40</f>
        <v>田辺栄司</v>
      </c>
      <c r="AO38" s="399"/>
      <c r="AP38" s="399"/>
      <c r="AQ38" s="400"/>
      <c r="AR38" s="401" t="str">
        <f>AL43</f>
        <v>権田光輔</v>
      </c>
      <c r="AS38" s="399"/>
      <c r="AT38" s="399"/>
      <c r="AU38" s="400"/>
      <c r="AV38" s="401" t="str">
        <f>AL46</f>
        <v>伊丹槙一郎</v>
      </c>
      <c r="AW38" s="399"/>
      <c r="AX38" s="399"/>
      <c r="AY38" s="400"/>
      <c r="AZ38" s="401" t="str">
        <f>AL49</f>
        <v>松村直樹</v>
      </c>
      <c r="BA38" s="399"/>
      <c r="BB38" s="399"/>
      <c r="BC38" s="471"/>
      <c r="BD38" s="460" t="s">
        <v>4</v>
      </c>
      <c r="BE38" s="461"/>
      <c r="BF38" s="461"/>
      <c r="BG38" s="462"/>
      <c r="BH38" s="106"/>
      <c r="BI38" s="572" t="s">
        <v>20</v>
      </c>
      <c r="BJ38" s="574"/>
      <c r="BK38" s="572" t="s">
        <v>19</v>
      </c>
      <c r="BL38" s="573"/>
      <c r="BM38" s="574"/>
      <c r="BN38" s="575" t="s">
        <v>18</v>
      </c>
      <c r="BO38" s="576"/>
      <c r="BP38" s="577"/>
    </row>
    <row r="39" spans="2:68" ht="12" customHeight="1" thickBot="1" x14ac:dyDescent="0.2">
      <c r="B39" s="396"/>
      <c r="C39" s="397"/>
      <c r="D39" s="463" t="str">
        <f>B41</f>
        <v>田中美喜</v>
      </c>
      <c r="E39" s="464"/>
      <c r="F39" s="464"/>
      <c r="G39" s="465"/>
      <c r="H39" s="466" t="str">
        <f>B44</f>
        <v>泉七夕子</v>
      </c>
      <c r="I39" s="464"/>
      <c r="J39" s="464"/>
      <c r="K39" s="465"/>
      <c r="L39" s="466" t="str">
        <f>B47</f>
        <v>中村　唯</v>
      </c>
      <c r="M39" s="464"/>
      <c r="N39" s="464"/>
      <c r="O39" s="465"/>
      <c r="P39" s="466" t="str">
        <f>B50</f>
        <v>森島綾香</v>
      </c>
      <c r="Q39" s="464"/>
      <c r="R39" s="464"/>
      <c r="S39" s="465"/>
      <c r="T39" s="466" t="str">
        <f>B53</f>
        <v>加地まどか</v>
      </c>
      <c r="U39" s="464"/>
      <c r="V39" s="464"/>
      <c r="W39" s="465"/>
      <c r="X39" s="449" t="s">
        <v>3</v>
      </c>
      <c r="Y39" s="450"/>
      <c r="Z39" s="450"/>
      <c r="AA39" s="451"/>
      <c r="AB39" s="105"/>
      <c r="AC39" s="107" t="s">
        <v>17</v>
      </c>
      <c r="AD39" s="108" t="s">
        <v>1</v>
      </c>
      <c r="AE39" s="107" t="s">
        <v>21</v>
      </c>
      <c r="AF39" s="108" t="s">
        <v>16</v>
      </c>
      <c r="AG39" s="109" t="s">
        <v>15</v>
      </c>
      <c r="AH39" s="108" t="s">
        <v>21</v>
      </c>
      <c r="AI39" s="108" t="s">
        <v>16</v>
      </c>
      <c r="AJ39" s="109" t="s">
        <v>15</v>
      </c>
      <c r="AK39" s="22"/>
      <c r="AL39" s="469"/>
      <c r="AM39" s="470"/>
      <c r="AN39" s="463" t="str">
        <f>AL41</f>
        <v>羽鳥めぐみ</v>
      </c>
      <c r="AO39" s="464"/>
      <c r="AP39" s="464"/>
      <c r="AQ39" s="465"/>
      <c r="AR39" s="466" t="str">
        <f>AL44</f>
        <v>塩出亜紀</v>
      </c>
      <c r="AS39" s="464"/>
      <c r="AT39" s="464"/>
      <c r="AU39" s="465"/>
      <c r="AV39" s="466" t="str">
        <f>AL47</f>
        <v>長原芽美</v>
      </c>
      <c r="AW39" s="464"/>
      <c r="AX39" s="464"/>
      <c r="AY39" s="465"/>
      <c r="AZ39" s="466" t="str">
        <f>AL50</f>
        <v>大森瑞穂</v>
      </c>
      <c r="BA39" s="464"/>
      <c r="BB39" s="464"/>
      <c r="BC39" s="472"/>
      <c r="BD39" s="449" t="s">
        <v>3</v>
      </c>
      <c r="BE39" s="450"/>
      <c r="BF39" s="450"/>
      <c r="BG39" s="451"/>
      <c r="BH39" s="106"/>
      <c r="BI39" s="107" t="s">
        <v>17</v>
      </c>
      <c r="BJ39" s="108" t="s">
        <v>1</v>
      </c>
      <c r="BK39" s="107" t="s">
        <v>21</v>
      </c>
      <c r="BL39" s="108" t="s">
        <v>16</v>
      </c>
      <c r="BM39" s="109" t="s">
        <v>15</v>
      </c>
      <c r="BN39" s="108" t="s">
        <v>21</v>
      </c>
      <c r="BO39" s="108" t="s">
        <v>16</v>
      </c>
      <c r="BP39" s="109" t="s">
        <v>15</v>
      </c>
    </row>
    <row r="40" spans="2:68" ht="12" customHeight="1" x14ac:dyDescent="0.15">
      <c r="B40" s="85" t="s">
        <v>317</v>
      </c>
      <c r="C40" s="86" t="s">
        <v>324</v>
      </c>
      <c r="D40" s="452"/>
      <c r="E40" s="453"/>
      <c r="F40" s="453"/>
      <c r="G40" s="454"/>
      <c r="H40" s="110">
        <v>15</v>
      </c>
      <c r="I40" s="111" t="str">
        <f>IF(H40="","","-")</f>
        <v>-</v>
      </c>
      <c r="J40" s="112">
        <v>9</v>
      </c>
      <c r="K40" s="528" t="str">
        <f>IF(H40&lt;&gt;"",IF(H40&gt;J40,IF(H41&gt;J41,"○",IF(H42&gt;J42,"○","×")),IF(H41&gt;J41,IF(H42&gt;J42,"○","×"),"×")),"")</f>
        <v>○</v>
      </c>
      <c r="L40" s="110">
        <v>15</v>
      </c>
      <c r="M40" s="113" t="str">
        <f t="shared" ref="M40:M45" si="0">IF(L40="","","-")</f>
        <v>-</v>
      </c>
      <c r="N40" s="114">
        <v>12</v>
      </c>
      <c r="O40" s="528" t="str">
        <f>IF(L40&lt;&gt;"",IF(L40&gt;N40,IF(L41&gt;N41,"○",IF(L42&gt;N42,"○","×")),IF(L41&gt;N41,IF(L42&gt;N42,"○","×"),"×")),"")</f>
        <v>○</v>
      </c>
      <c r="P40" s="110">
        <v>7</v>
      </c>
      <c r="Q40" s="113" t="str">
        <f t="shared" ref="Q40:Q48" si="1">IF(P40="","","-")</f>
        <v>-</v>
      </c>
      <c r="R40" s="114">
        <v>15</v>
      </c>
      <c r="S40" s="528" t="str">
        <f>IF(P40&lt;&gt;"",IF(P40&gt;R40,IF(P41&gt;R41,"○",IF(P42&gt;R42,"○","×")),IF(P41&gt;R41,IF(P42&gt;R42,"○","×"),"×")),"")</f>
        <v>×</v>
      </c>
      <c r="T40" s="110">
        <v>11</v>
      </c>
      <c r="U40" s="113" t="str">
        <f t="shared" ref="U40:U51" si="2">IF(T40="","","-")</f>
        <v>-</v>
      </c>
      <c r="V40" s="114">
        <v>15</v>
      </c>
      <c r="W40" s="529" t="str">
        <f>IF(T40&lt;&gt;"",IF(T40&gt;V40,IF(T41&gt;V41,"○",IF(T42&gt;V42,"○","×")),IF(T41&gt;V41,IF(T42&gt;V42,"○","×"),"×")),"")</f>
        <v>×</v>
      </c>
      <c r="X40" s="457" t="s">
        <v>420</v>
      </c>
      <c r="Y40" s="458"/>
      <c r="Z40" s="458"/>
      <c r="AA40" s="459"/>
      <c r="AB40" s="105"/>
      <c r="AC40" s="115"/>
      <c r="AD40" s="116"/>
      <c r="AE40" s="117"/>
      <c r="AF40" s="118"/>
      <c r="AG40" s="119"/>
      <c r="AH40" s="116"/>
      <c r="AI40" s="116"/>
      <c r="AJ40" s="119"/>
      <c r="AK40" s="29"/>
      <c r="AL40" s="28" t="s">
        <v>91</v>
      </c>
      <c r="AM40" s="8" t="s">
        <v>0</v>
      </c>
      <c r="AN40" s="452"/>
      <c r="AO40" s="453"/>
      <c r="AP40" s="453"/>
      <c r="AQ40" s="454"/>
      <c r="AR40" s="110">
        <v>15</v>
      </c>
      <c r="AS40" s="111" t="str">
        <f>IF(AR40="","","-")</f>
        <v>-</v>
      </c>
      <c r="AT40" s="112">
        <v>0</v>
      </c>
      <c r="AU40" s="528" t="str">
        <f>IF(AR40&lt;&gt;"",IF(AR40&gt;AT40,IF(AR41&gt;AT41,"○",IF(AR42&gt;AT42,"○","×")),IF(AR41&gt;AT41,IF(AR42&gt;AT42,"○","×"),"×")),"")</f>
        <v>○</v>
      </c>
      <c r="AV40" s="110">
        <v>15</v>
      </c>
      <c r="AW40" s="113" t="str">
        <f t="shared" ref="AW40:AW45" si="3">IF(AV40="","","-")</f>
        <v>-</v>
      </c>
      <c r="AX40" s="114">
        <v>3</v>
      </c>
      <c r="AY40" s="528" t="str">
        <f>IF(AV40&lt;&gt;"",IF(AV40&gt;AX40,IF(AV41&gt;AX41,"○",IF(AV42&gt;AX42,"○","×")),IF(AV41&gt;AX41,IF(AV42&gt;AX42,"○","×"),"×")),"")</f>
        <v>○</v>
      </c>
      <c r="AZ40" s="120">
        <v>20</v>
      </c>
      <c r="BA40" s="113" t="str">
        <f t="shared" ref="BA40:BA48" si="4">IF(AZ40="","","-")</f>
        <v>-</v>
      </c>
      <c r="BB40" s="112">
        <v>18</v>
      </c>
      <c r="BC40" s="529" t="str">
        <f>IF(AZ40&lt;&gt;"",IF(AZ40&gt;BB40,IF(AZ41&gt;BB41,"○",IF(AZ42&gt;BB42,"○","×")),IF(AZ41&gt;BB41,IF(AZ42&gt;BB42,"○","×"),"×")),"")</f>
        <v>○</v>
      </c>
      <c r="BD40" s="566" t="s">
        <v>418</v>
      </c>
      <c r="BE40" s="567"/>
      <c r="BF40" s="567"/>
      <c r="BG40" s="568"/>
      <c r="BH40" s="106"/>
      <c r="BI40" s="121"/>
      <c r="BJ40" s="122"/>
      <c r="BK40" s="123"/>
      <c r="BL40" s="124"/>
      <c r="BM40" s="125"/>
      <c r="BN40" s="122"/>
      <c r="BO40" s="122"/>
      <c r="BP40" s="126"/>
    </row>
    <row r="41" spans="2:68" ht="12" customHeight="1" x14ac:dyDescent="0.15">
      <c r="B41" s="85" t="s">
        <v>322</v>
      </c>
      <c r="C41" s="86" t="s">
        <v>324</v>
      </c>
      <c r="D41" s="455"/>
      <c r="E41" s="438"/>
      <c r="F41" s="438"/>
      <c r="G41" s="439"/>
      <c r="H41" s="110">
        <v>12</v>
      </c>
      <c r="I41" s="111" t="str">
        <f>IF(H41="","","-")</f>
        <v>-</v>
      </c>
      <c r="J41" s="127">
        <v>15</v>
      </c>
      <c r="K41" s="503"/>
      <c r="L41" s="110">
        <v>19</v>
      </c>
      <c r="M41" s="111" t="str">
        <f t="shared" si="0"/>
        <v>-</v>
      </c>
      <c r="N41" s="112">
        <v>17</v>
      </c>
      <c r="O41" s="503"/>
      <c r="P41" s="110">
        <v>13</v>
      </c>
      <c r="Q41" s="111" t="str">
        <f t="shared" si="1"/>
        <v>-</v>
      </c>
      <c r="R41" s="112">
        <v>15</v>
      </c>
      <c r="S41" s="503"/>
      <c r="T41" s="110">
        <v>19</v>
      </c>
      <c r="U41" s="111" t="str">
        <f t="shared" si="2"/>
        <v>-</v>
      </c>
      <c r="V41" s="112">
        <v>17</v>
      </c>
      <c r="W41" s="506"/>
      <c r="X41" s="446"/>
      <c r="Y41" s="447"/>
      <c r="Z41" s="447"/>
      <c r="AA41" s="448"/>
      <c r="AB41" s="105"/>
      <c r="AC41" s="115">
        <f>COUNTIF(D40:W42,"○")</f>
        <v>2</v>
      </c>
      <c r="AD41" s="116">
        <f>COUNTIF(D40:W42,"×")</f>
        <v>2</v>
      </c>
      <c r="AE41" s="117">
        <f>(IF((D40&gt;F40),1,0))+(IF((D41&gt;F41),1,0))+(IF((D42&gt;F42),1,0))+(IF((H40&gt;J40),1,0))+(IF((H41&gt;J41),1,0))+(IF((H42&gt;J42),1,0))+(IF((L40&gt;N40),1,0))+(IF((L41&gt;N41),1,0))+(IF((L42&gt;N42),1,0))+(IF((P40&gt;R40),1,0))+(IF((P41&gt;R41),1,0))+(IF((P42&gt;R42),1,0))+(IF((T40&gt;V40),1,0))+(IF((T41&gt;V41),1,0))+(IF((T42&gt;V42),1,0))</f>
        <v>5</v>
      </c>
      <c r="AF41" s="118">
        <f>(IF((D40&lt;F40),1,0))+(IF((D41&lt;F41),1,0))+(IF((D42&lt;F42),1,0))+(IF((H40&lt;J40),1,0))+(IF((H41&lt;J41),1,0))+(IF((H42&lt;J42),1,0))+(IF((L40&lt;N40),1,0))+(IF((L41&lt;N41),1,0))+(IF((L42&lt;N42),1,0))+(IF((P40&lt;R40),1,0))+(IF((P41&lt;R41),1,0))+(IF((P42&lt;R42),1,0))+(IF((T40&lt;V40),1,0))+(IF((T41&lt;V41),1,0))+(IF((T42&lt;V42),1,0))</f>
        <v>5</v>
      </c>
      <c r="AG41" s="128">
        <f>AE41-AF41</f>
        <v>0</v>
      </c>
      <c r="AH41" s="116">
        <f>SUM(D40:D42,H40:H42,L40:L42,P40:P42,T40:T42)</f>
        <v>131</v>
      </c>
      <c r="AI41" s="116">
        <f>SUM(F40:F42,J40:J42,N40:N42,R40:R42,V40:V42)</f>
        <v>143</v>
      </c>
      <c r="AJ41" s="119">
        <f>AH41-AI41</f>
        <v>-12</v>
      </c>
      <c r="AK41" s="29"/>
      <c r="AL41" s="28" t="s">
        <v>89</v>
      </c>
      <c r="AM41" s="8" t="s">
        <v>88</v>
      </c>
      <c r="AN41" s="455"/>
      <c r="AO41" s="438"/>
      <c r="AP41" s="438"/>
      <c r="AQ41" s="439"/>
      <c r="AR41" s="110">
        <v>15</v>
      </c>
      <c r="AS41" s="111" t="str">
        <f>IF(AR41="","","-")</f>
        <v>-</v>
      </c>
      <c r="AT41" s="127">
        <v>0</v>
      </c>
      <c r="AU41" s="503"/>
      <c r="AV41" s="110">
        <v>15</v>
      </c>
      <c r="AW41" s="111" t="str">
        <f t="shared" si="3"/>
        <v>-</v>
      </c>
      <c r="AX41" s="112">
        <v>10</v>
      </c>
      <c r="AY41" s="503"/>
      <c r="AZ41" s="110">
        <v>15</v>
      </c>
      <c r="BA41" s="111" t="str">
        <f t="shared" si="4"/>
        <v>-</v>
      </c>
      <c r="BB41" s="112">
        <v>13</v>
      </c>
      <c r="BC41" s="506"/>
      <c r="BD41" s="495"/>
      <c r="BE41" s="496"/>
      <c r="BF41" s="496"/>
      <c r="BG41" s="497"/>
      <c r="BH41" s="106"/>
      <c r="BI41" s="121">
        <f>COUNTIF(AN40:BC42,"○")</f>
        <v>3</v>
      </c>
      <c r="BJ41" s="122">
        <f>COUNTIF(AN40:BC42,"×")</f>
        <v>0</v>
      </c>
      <c r="BK41" s="129">
        <f>(IF((AN40&gt;AP40),1,0))+(IF((AN41&gt;AP41),1,0))+(IF((AN42&gt;AP42),1,0))+(IF((AR40&gt;AT40),1,0))+(IF((AR41&gt;AT41),1,0))+(IF((AR42&gt;AT42),1,0))+(IF((AV40&gt;AX40),1,0))+(IF((AV41&gt;AX41),1,0))+(IF((AV42&gt;AX42),1,0))+(IF((AZ40&gt;BB40),1,0))+(IF((AZ41&gt;BB41),1,0))+(IF((AZ42&gt;BB42),1,0))</f>
        <v>6</v>
      </c>
      <c r="BL41" s="130">
        <f>(IF((AN40&lt;AP40),1,0))+(IF((AN41&lt;AP41),1,0))+(IF((AN42&lt;AP42),1,0))+(IF((AR40&lt;AT40),1,0))+(IF((AR41&lt;AT41),1,0))+(IF((AR42&lt;AT42),1,0))+(IF((AV40&lt;AX40),1,0))+(IF((AV41&lt;AX41),1,0))+(IF((AV42&lt;AX42),1,0))+(IF((AZ40&lt;BB40),1,0))+(IF((AZ41&lt;BB41),1,0))+(IF((AZ42&lt;BB42),1,0))</f>
        <v>0</v>
      </c>
      <c r="BM41" s="131">
        <f>BK41-BL41</f>
        <v>6</v>
      </c>
      <c r="BN41" s="122">
        <f>SUM(AN40:AN42,AR40:AR42,AV40:AV42,AZ40:AZ42)</f>
        <v>95</v>
      </c>
      <c r="BO41" s="122">
        <f>SUM(AP40:AP42,AT40:AT42,AX40:AX42,BB40:BB42)</f>
        <v>44</v>
      </c>
      <c r="BP41" s="126">
        <f>BN41-BO41</f>
        <v>51</v>
      </c>
    </row>
    <row r="42" spans="2:68" ht="12" customHeight="1" x14ac:dyDescent="0.15">
      <c r="B42" s="87"/>
      <c r="C42" s="88" t="s">
        <v>45</v>
      </c>
      <c r="D42" s="456"/>
      <c r="E42" s="441"/>
      <c r="F42" s="441"/>
      <c r="G42" s="442"/>
      <c r="H42" s="132">
        <v>15</v>
      </c>
      <c r="I42" s="111" t="str">
        <f>IF(H42="","","-")</f>
        <v>-</v>
      </c>
      <c r="J42" s="133">
        <v>13</v>
      </c>
      <c r="K42" s="504"/>
      <c r="L42" s="132"/>
      <c r="M42" s="134" t="str">
        <f t="shared" si="0"/>
        <v/>
      </c>
      <c r="N42" s="133"/>
      <c r="O42" s="503"/>
      <c r="P42" s="110"/>
      <c r="Q42" s="111" t="str">
        <f t="shared" si="1"/>
        <v/>
      </c>
      <c r="R42" s="112"/>
      <c r="S42" s="503"/>
      <c r="T42" s="110">
        <v>5</v>
      </c>
      <c r="U42" s="111" t="str">
        <f t="shared" si="2"/>
        <v>-</v>
      </c>
      <c r="V42" s="112">
        <v>15</v>
      </c>
      <c r="W42" s="506"/>
      <c r="X42" s="89">
        <f>AC41</f>
        <v>2</v>
      </c>
      <c r="Y42" s="33" t="s">
        <v>2</v>
      </c>
      <c r="Z42" s="33">
        <f>AD41</f>
        <v>2</v>
      </c>
      <c r="AA42" s="34" t="s">
        <v>1</v>
      </c>
      <c r="AB42" s="105"/>
      <c r="AC42" s="115"/>
      <c r="AD42" s="116"/>
      <c r="AE42" s="117"/>
      <c r="AF42" s="118"/>
      <c r="AG42" s="119"/>
      <c r="AH42" s="116"/>
      <c r="AI42" s="116"/>
      <c r="AJ42" s="119"/>
      <c r="AK42" s="33"/>
      <c r="AL42" s="11"/>
      <c r="AM42" s="52" t="s">
        <v>90</v>
      </c>
      <c r="AN42" s="456"/>
      <c r="AO42" s="441"/>
      <c r="AP42" s="441"/>
      <c r="AQ42" s="442"/>
      <c r="AR42" s="132"/>
      <c r="AS42" s="111" t="str">
        <f>IF(AR42="","","-")</f>
        <v/>
      </c>
      <c r="AT42" s="133"/>
      <c r="AU42" s="504"/>
      <c r="AV42" s="132"/>
      <c r="AW42" s="134" t="str">
        <f t="shared" si="3"/>
        <v/>
      </c>
      <c r="AX42" s="133"/>
      <c r="AY42" s="503"/>
      <c r="AZ42" s="132"/>
      <c r="BA42" s="134" t="str">
        <f t="shared" si="4"/>
        <v/>
      </c>
      <c r="BB42" s="133"/>
      <c r="BC42" s="506"/>
      <c r="BD42" s="89">
        <f>BI41</f>
        <v>3</v>
      </c>
      <c r="BE42" s="33" t="s">
        <v>2</v>
      </c>
      <c r="BF42" s="33">
        <f>BJ41</f>
        <v>0</v>
      </c>
      <c r="BG42" s="34" t="s">
        <v>1</v>
      </c>
      <c r="BH42" s="106"/>
      <c r="BI42" s="121"/>
      <c r="BJ42" s="122"/>
      <c r="BK42" s="121"/>
      <c r="BL42" s="122"/>
      <c r="BM42" s="126"/>
      <c r="BN42" s="122"/>
      <c r="BO42" s="122"/>
      <c r="BP42" s="126"/>
    </row>
    <row r="43" spans="2:68" ht="12" customHeight="1" x14ac:dyDescent="0.15">
      <c r="B43" s="85" t="s">
        <v>254</v>
      </c>
      <c r="C43" s="90" t="s">
        <v>325</v>
      </c>
      <c r="D43" s="138">
        <f>IF(J40="","",J40)</f>
        <v>9</v>
      </c>
      <c r="E43" s="111" t="str">
        <f t="shared" ref="E43:E54" si="5">IF(D43="","","-")</f>
        <v>-</v>
      </c>
      <c r="F43" s="139">
        <f>IF(H40="","",H40)</f>
        <v>15</v>
      </c>
      <c r="G43" s="431" t="str">
        <f>IF(K40="","",IF(K40="○","×",IF(K40="×","○")))</f>
        <v>×</v>
      </c>
      <c r="H43" s="434"/>
      <c r="I43" s="435"/>
      <c r="J43" s="435"/>
      <c r="K43" s="436"/>
      <c r="L43" s="110">
        <v>8</v>
      </c>
      <c r="M43" s="111" t="str">
        <f t="shared" si="0"/>
        <v>-</v>
      </c>
      <c r="N43" s="112">
        <v>15</v>
      </c>
      <c r="O43" s="539" t="str">
        <f>IF(L43&lt;&gt;"",IF(L43&gt;N43,IF(L44&gt;N44,"○",IF(L45&gt;N45,"○","×")),IF(L44&gt;N44,IF(L45&gt;N45,"○","×"),"×")),"")</f>
        <v>○</v>
      </c>
      <c r="P43" s="140">
        <v>13</v>
      </c>
      <c r="Q43" s="141" t="str">
        <f t="shared" si="1"/>
        <v>-</v>
      </c>
      <c r="R43" s="142">
        <v>15</v>
      </c>
      <c r="S43" s="539" t="str">
        <f>IF(P43&lt;&gt;"",IF(P43&gt;R43,IF(P44&gt;R44,"○",IF(P45&gt;R45,"○","×")),IF(P44&gt;R44,IF(P45&gt;R45,"○","×"),"×")),"")</f>
        <v>×</v>
      </c>
      <c r="T43" s="140">
        <v>15</v>
      </c>
      <c r="U43" s="141" t="str">
        <f t="shared" si="2"/>
        <v>-</v>
      </c>
      <c r="V43" s="142">
        <v>11</v>
      </c>
      <c r="W43" s="505" t="str">
        <f>IF(T43&lt;&gt;"",IF(T43&gt;V43,IF(T44&gt;V44,"○",IF(T45&gt;V45,"○","×")),IF(T44&gt;V44,IF(T45&gt;V45,"○","×"),"×")),"")</f>
        <v>×</v>
      </c>
      <c r="X43" s="443" t="s">
        <v>421</v>
      </c>
      <c r="Y43" s="444"/>
      <c r="Z43" s="444"/>
      <c r="AA43" s="445"/>
      <c r="AB43" s="105"/>
      <c r="AC43" s="143"/>
      <c r="AD43" s="144"/>
      <c r="AE43" s="145"/>
      <c r="AF43" s="146"/>
      <c r="AG43" s="147"/>
      <c r="AH43" s="144"/>
      <c r="AI43" s="144"/>
      <c r="AJ43" s="147"/>
      <c r="AK43" s="29"/>
      <c r="AL43" s="148" t="s">
        <v>321</v>
      </c>
      <c r="AM43" s="8" t="s">
        <v>324</v>
      </c>
      <c r="AN43" s="138">
        <f>IF(AT40="","",AT40)</f>
        <v>0</v>
      </c>
      <c r="AO43" s="111" t="str">
        <f t="shared" ref="AO43:AO51" si="6">IF(AN43="","","-")</f>
        <v>-</v>
      </c>
      <c r="AP43" s="139">
        <f>IF(AR40="","",AR40)</f>
        <v>15</v>
      </c>
      <c r="AQ43" s="431" t="str">
        <f>IF(AU40="","",IF(AU40="○","×",IF(AU40="×","○")))</f>
        <v>×</v>
      </c>
      <c r="AR43" s="434"/>
      <c r="AS43" s="435"/>
      <c r="AT43" s="435"/>
      <c r="AU43" s="436"/>
      <c r="AV43" s="110">
        <v>15</v>
      </c>
      <c r="AW43" s="111" t="str">
        <f t="shared" si="3"/>
        <v>-</v>
      </c>
      <c r="AX43" s="112">
        <v>12</v>
      </c>
      <c r="AY43" s="539" t="str">
        <f>IF(AV43&lt;&gt;"",IF(AV43&gt;AX43,IF(AV44&gt;AX44,"○",IF(AV45&gt;AX45,"○","×")),IF(AV44&gt;AX44,IF(AV45&gt;AX45,"○","×"),"×")),"")</f>
        <v>○</v>
      </c>
      <c r="AZ43" s="110">
        <v>19</v>
      </c>
      <c r="BA43" s="111" t="str">
        <f t="shared" si="4"/>
        <v>-</v>
      </c>
      <c r="BB43" s="112">
        <v>17</v>
      </c>
      <c r="BC43" s="505" t="str">
        <f>IF(AZ43&lt;&gt;"",IF(AZ43&gt;BB43,IF(AZ44&gt;BB44,"○",IF(AZ45&gt;BB45,"○","×")),IF(AZ44&gt;BB44,IF(AZ45&gt;BB45,"○","×"),"×")),"")</f>
        <v>×</v>
      </c>
      <c r="BD43" s="492" t="s">
        <v>420</v>
      </c>
      <c r="BE43" s="493"/>
      <c r="BF43" s="493"/>
      <c r="BG43" s="494"/>
      <c r="BH43" s="106"/>
      <c r="BI43" s="123"/>
      <c r="BJ43" s="124"/>
      <c r="BK43" s="123"/>
      <c r="BL43" s="124"/>
      <c r="BM43" s="125"/>
      <c r="BN43" s="124"/>
      <c r="BO43" s="124"/>
      <c r="BP43" s="125"/>
    </row>
    <row r="44" spans="2:68" ht="12" customHeight="1" x14ac:dyDescent="0.15">
      <c r="B44" s="85" t="s">
        <v>253</v>
      </c>
      <c r="C44" s="86" t="s">
        <v>37</v>
      </c>
      <c r="D44" s="138">
        <f>IF(J41="","",J41)</f>
        <v>15</v>
      </c>
      <c r="E44" s="111" t="str">
        <f t="shared" si="5"/>
        <v>-</v>
      </c>
      <c r="F44" s="139">
        <f>IF(H41="","",H41)</f>
        <v>12</v>
      </c>
      <c r="G44" s="432" t="str">
        <f>IF(I41="","",I41)</f>
        <v>-</v>
      </c>
      <c r="H44" s="437"/>
      <c r="I44" s="438"/>
      <c r="J44" s="438"/>
      <c r="K44" s="439"/>
      <c r="L44" s="110">
        <v>15</v>
      </c>
      <c r="M44" s="111" t="str">
        <f t="shared" si="0"/>
        <v>-</v>
      </c>
      <c r="N44" s="112">
        <v>10</v>
      </c>
      <c r="O44" s="503"/>
      <c r="P44" s="110">
        <v>13</v>
      </c>
      <c r="Q44" s="111" t="str">
        <f t="shared" si="1"/>
        <v>-</v>
      </c>
      <c r="R44" s="112">
        <v>15</v>
      </c>
      <c r="S44" s="503"/>
      <c r="T44" s="110">
        <v>7</v>
      </c>
      <c r="U44" s="111" t="str">
        <f t="shared" si="2"/>
        <v>-</v>
      </c>
      <c r="V44" s="112">
        <v>15</v>
      </c>
      <c r="W44" s="506"/>
      <c r="X44" s="446"/>
      <c r="Y44" s="447"/>
      <c r="Z44" s="447"/>
      <c r="AA44" s="448"/>
      <c r="AB44" s="105"/>
      <c r="AC44" s="115">
        <f>COUNTIF(D43:W45,"○")</f>
        <v>1</v>
      </c>
      <c r="AD44" s="116">
        <f>COUNTIF(D43:W45,"×")</f>
        <v>3</v>
      </c>
      <c r="AE44" s="117">
        <f>(IF((D43&gt;F43),1,0))+(IF((D44&gt;F44),1,0))+(IF((D45&gt;F45),1,0))+(IF((H43&gt;J43),1,0))+(IF((H44&gt;J44),1,0))+(IF((H45&gt;J45),1,0))+(IF((L43&gt;N43),1,0))+(IF((L44&gt;N44),1,0))+(IF((L45&gt;N45),1,0))+(IF((P43&gt;R43),1,0))+(IF((P44&gt;R44),1,0))+(IF((P45&gt;R45),1,0))+(IF((T43&gt;V43),1,0))+(IF((T44&gt;V44),1,0))+(IF((T45&gt;V45),1,0))</f>
        <v>4</v>
      </c>
      <c r="AF44" s="118">
        <f>(IF((D43&lt;F43),1,0))+(IF((D44&lt;F44),1,0))+(IF((D45&lt;F45),1,0))+(IF((H43&lt;J43),1,0))+(IF((H44&lt;J44),1,0))+(IF((H45&lt;J45),1,0))+(IF((L43&lt;N43),1,0))+(IF((L44&lt;N44),1,0))+(IF((L45&lt;N45),1,0))+(IF((P43&lt;R43),1,0))+(IF((P44&lt;R44),1,0))+(IF((P45&lt;R45),1,0))+(IF((T43&lt;V43),1,0))+(IF((T44&lt;V44),1,0))+(IF((T45&lt;V45),1,0))</f>
        <v>7</v>
      </c>
      <c r="AG44" s="128">
        <f>AE44-AF44</f>
        <v>-3</v>
      </c>
      <c r="AH44" s="116">
        <f>SUM(D43:D45,H43:H45,L43:L45,P43:P45,T43:T45)</f>
        <v>127</v>
      </c>
      <c r="AI44" s="116">
        <f>SUM(F43:F45,J43:J45,N43:N45,R43:R45,V43:V45)</f>
        <v>147</v>
      </c>
      <c r="AJ44" s="119">
        <f>AH44-AI44</f>
        <v>-20</v>
      </c>
      <c r="AK44" s="29"/>
      <c r="AL44" s="7" t="s">
        <v>407</v>
      </c>
      <c r="AM44" s="8" t="s">
        <v>448</v>
      </c>
      <c r="AN44" s="138">
        <f>IF(AT41="","",AT41)</f>
        <v>0</v>
      </c>
      <c r="AO44" s="111" t="str">
        <f t="shared" si="6"/>
        <v>-</v>
      </c>
      <c r="AP44" s="139">
        <f>IF(AR41="","",AR41)</f>
        <v>15</v>
      </c>
      <c r="AQ44" s="432" t="str">
        <f>IF(AS41="","",AS41)</f>
        <v>-</v>
      </c>
      <c r="AR44" s="437"/>
      <c r="AS44" s="438"/>
      <c r="AT44" s="438"/>
      <c r="AU44" s="439"/>
      <c r="AV44" s="110">
        <v>15</v>
      </c>
      <c r="AW44" s="111" t="str">
        <f t="shared" si="3"/>
        <v>-</v>
      </c>
      <c r="AX44" s="112">
        <v>8</v>
      </c>
      <c r="AY44" s="503"/>
      <c r="AZ44" s="110">
        <v>10</v>
      </c>
      <c r="BA44" s="111" t="str">
        <f t="shared" si="4"/>
        <v>-</v>
      </c>
      <c r="BB44" s="112">
        <v>15</v>
      </c>
      <c r="BC44" s="506"/>
      <c r="BD44" s="495"/>
      <c r="BE44" s="496"/>
      <c r="BF44" s="496"/>
      <c r="BG44" s="497"/>
      <c r="BH44" s="106"/>
      <c r="BI44" s="121">
        <f>COUNTIF(AN43:BC45,"○")</f>
        <v>1</v>
      </c>
      <c r="BJ44" s="122">
        <f>COUNTIF(AN43:BC45,"×")</f>
        <v>2</v>
      </c>
      <c r="BK44" s="129">
        <f>(IF((AN43&gt;AP43),1,0))+(IF((AN44&gt;AP44),1,0))+(IF((AN45&gt;AP45),1,0))+(IF((AR43&gt;AT43),1,0))+(IF((AR44&gt;AT44),1,0))+(IF((AR45&gt;AT45),1,0))+(IF((AV43&gt;AX43),1,0))+(IF((AV44&gt;AX44),1,0))+(IF((AV45&gt;AX45),1,0))+(IF((AZ43&gt;BB43),1,0))+(IF((AZ44&gt;BB44),1,0))+(IF((AZ45&gt;BB45),1,0))</f>
        <v>3</v>
      </c>
      <c r="BL44" s="130">
        <f>(IF((AN43&lt;AP43),1,0))+(IF((AN44&lt;AP44),1,0))+(IF((AN45&lt;AP45),1,0))+(IF((AR43&lt;AT43),1,0))+(IF((AR44&lt;AT44),1,0))+(IF((AR45&lt;AT45),1,0))+(IF((AV43&lt;AX43),1,0))+(IF((AV44&lt;AX44),1,0))+(IF((AV45&lt;AX45),1,0))+(IF((AZ43&lt;BB43),1,0))+(IF((AZ44&lt;BB44),1,0))+(IF((AZ45&lt;BB45),1,0))</f>
        <v>4</v>
      </c>
      <c r="BM44" s="131">
        <f>BK44-BL44</f>
        <v>-1</v>
      </c>
      <c r="BN44" s="122">
        <f>SUM(AN43:AN45,AR43:AR45,AV43:AV45,AZ43:AZ45)</f>
        <v>65</v>
      </c>
      <c r="BO44" s="122">
        <f>SUM(AP43:AP45,AT43:AT45,AX43:AX45,BB43:BB45)</f>
        <v>97</v>
      </c>
      <c r="BP44" s="126">
        <f>BN44-BO44</f>
        <v>-32</v>
      </c>
    </row>
    <row r="45" spans="2:68" ht="12" customHeight="1" x14ac:dyDescent="0.15">
      <c r="B45" s="87"/>
      <c r="C45" s="93" t="s">
        <v>90</v>
      </c>
      <c r="D45" s="149">
        <f>IF(J42="","",J42)</f>
        <v>13</v>
      </c>
      <c r="E45" s="111" t="str">
        <f t="shared" si="5"/>
        <v>-</v>
      </c>
      <c r="F45" s="150">
        <f>IF(H42="","",H42)</f>
        <v>15</v>
      </c>
      <c r="G45" s="433" t="str">
        <f>IF(I42="","",I42)</f>
        <v>-</v>
      </c>
      <c r="H45" s="440"/>
      <c r="I45" s="441"/>
      <c r="J45" s="441"/>
      <c r="K45" s="442"/>
      <c r="L45" s="132">
        <v>15</v>
      </c>
      <c r="M45" s="111" t="str">
        <f t="shared" si="0"/>
        <v>-</v>
      </c>
      <c r="N45" s="133">
        <v>9</v>
      </c>
      <c r="O45" s="504"/>
      <c r="P45" s="132"/>
      <c r="Q45" s="134" t="str">
        <f t="shared" si="1"/>
        <v/>
      </c>
      <c r="R45" s="133"/>
      <c r="S45" s="504"/>
      <c r="T45" s="132">
        <v>4</v>
      </c>
      <c r="U45" s="134" t="str">
        <f t="shared" si="2"/>
        <v>-</v>
      </c>
      <c r="V45" s="133">
        <v>15</v>
      </c>
      <c r="W45" s="506"/>
      <c r="X45" s="89">
        <f>AC44</f>
        <v>1</v>
      </c>
      <c r="Y45" s="33" t="s">
        <v>2</v>
      </c>
      <c r="Z45" s="33">
        <f>AD44</f>
        <v>3</v>
      </c>
      <c r="AA45" s="34" t="s">
        <v>1</v>
      </c>
      <c r="AB45" s="105"/>
      <c r="AC45" s="151"/>
      <c r="AD45" s="152"/>
      <c r="AE45" s="153"/>
      <c r="AF45" s="154"/>
      <c r="AG45" s="155"/>
      <c r="AH45" s="152"/>
      <c r="AI45" s="152"/>
      <c r="AJ45" s="155"/>
      <c r="AK45" s="33"/>
      <c r="AL45" s="11"/>
      <c r="AM45" s="12" t="s">
        <v>130</v>
      </c>
      <c r="AN45" s="149" t="str">
        <f>IF(AT42="","",AT42)</f>
        <v/>
      </c>
      <c r="AO45" s="111" t="str">
        <f t="shared" si="6"/>
        <v/>
      </c>
      <c r="AP45" s="150" t="str">
        <f>IF(AR42="","",AR42)</f>
        <v/>
      </c>
      <c r="AQ45" s="433" t="str">
        <f>IF(AS42="","",AS42)</f>
        <v/>
      </c>
      <c r="AR45" s="440"/>
      <c r="AS45" s="441"/>
      <c r="AT45" s="441"/>
      <c r="AU45" s="442"/>
      <c r="AV45" s="132"/>
      <c r="AW45" s="111" t="str">
        <f t="shared" si="3"/>
        <v/>
      </c>
      <c r="AX45" s="133"/>
      <c r="AY45" s="504"/>
      <c r="AZ45" s="132">
        <v>6</v>
      </c>
      <c r="BA45" s="134" t="str">
        <f t="shared" si="4"/>
        <v>-</v>
      </c>
      <c r="BB45" s="133">
        <v>15</v>
      </c>
      <c r="BC45" s="507"/>
      <c r="BD45" s="89">
        <f>BI44</f>
        <v>1</v>
      </c>
      <c r="BE45" s="33" t="s">
        <v>2</v>
      </c>
      <c r="BF45" s="33">
        <f>BJ44</f>
        <v>2</v>
      </c>
      <c r="BG45" s="34" t="s">
        <v>1</v>
      </c>
      <c r="BH45" s="106"/>
      <c r="BI45" s="156"/>
      <c r="BJ45" s="157"/>
      <c r="BK45" s="156"/>
      <c r="BL45" s="157"/>
      <c r="BM45" s="158"/>
      <c r="BN45" s="157"/>
      <c r="BO45" s="157"/>
      <c r="BP45" s="158"/>
    </row>
    <row r="46" spans="2:68" ht="12" customHeight="1" x14ac:dyDescent="0.15">
      <c r="B46" s="94" t="s">
        <v>320</v>
      </c>
      <c r="C46" s="86" t="s">
        <v>324</v>
      </c>
      <c r="D46" s="138">
        <f>IF(N40="","",N40)</f>
        <v>12</v>
      </c>
      <c r="E46" s="141" t="str">
        <f t="shared" si="5"/>
        <v>-</v>
      </c>
      <c r="F46" s="139">
        <f>IF(L40="","",L40)</f>
        <v>15</v>
      </c>
      <c r="G46" s="431" t="str">
        <f>IF(O40="","",IF(O40="○","×",IF(O40="×","○")))</f>
        <v>×</v>
      </c>
      <c r="H46" s="159">
        <f>IF(N43="","",N43)</f>
        <v>15</v>
      </c>
      <c r="I46" s="111" t="str">
        <f t="shared" ref="I46:I54" si="7">IF(H46="","","-")</f>
        <v>-</v>
      </c>
      <c r="J46" s="139">
        <f>IF(L43="","",L43)</f>
        <v>8</v>
      </c>
      <c r="K46" s="431" t="str">
        <f>IF(O43="","",IF(O43="○","×",IF(O43="×","○")))</f>
        <v>×</v>
      </c>
      <c r="L46" s="434"/>
      <c r="M46" s="435"/>
      <c r="N46" s="435"/>
      <c r="O46" s="436"/>
      <c r="P46" s="110">
        <v>9</v>
      </c>
      <c r="Q46" s="111" t="str">
        <f t="shared" si="1"/>
        <v>-</v>
      </c>
      <c r="R46" s="112">
        <v>15</v>
      </c>
      <c r="S46" s="503" t="str">
        <f>IF(P46&lt;&gt;"",IF(P46&gt;R46,IF(P47&gt;R47,"○",IF(P48&gt;R48,"○","×")),IF(P47&gt;R47,IF(P48&gt;R48,"○","×"),"×")),"")</f>
        <v>×</v>
      </c>
      <c r="T46" s="110">
        <v>15</v>
      </c>
      <c r="U46" s="111" t="str">
        <f t="shared" si="2"/>
        <v>-</v>
      </c>
      <c r="V46" s="112">
        <v>17</v>
      </c>
      <c r="W46" s="505" t="str">
        <f>IF(T46&lt;&gt;"",IF(T46&gt;V46,IF(T47&gt;V47,"○",IF(T48&gt;V48,"○","×")),IF(T47&gt;V47,IF(T48&gt;V48,"○","×"),"×")),"")</f>
        <v>×</v>
      </c>
      <c r="X46" s="443" t="s">
        <v>428</v>
      </c>
      <c r="Y46" s="444"/>
      <c r="Z46" s="444"/>
      <c r="AA46" s="445"/>
      <c r="AB46" s="105"/>
      <c r="AC46" s="115"/>
      <c r="AD46" s="116"/>
      <c r="AE46" s="117"/>
      <c r="AF46" s="118"/>
      <c r="AG46" s="119"/>
      <c r="AH46" s="116"/>
      <c r="AI46" s="116"/>
      <c r="AJ46" s="119"/>
      <c r="AK46" s="29"/>
      <c r="AL46" s="5" t="s">
        <v>377</v>
      </c>
      <c r="AM46" s="6" t="s">
        <v>87</v>
      </c>
      <c r="AN46" s="138">
        <f>IF(AX40="","",AX40)</f>
        <v>3</v>
      </c>
      <c r="AO46" s="141" t="str">
        <f t="shared" si="6"/>
        <v>-</v>
      </c>
      <c r="AP46" s="139">
        <f>IF(AV40="","",AV40)</f>
        <v>15</v>
      </c>
      <c r="AQ46" s="431" t="str">
        <f>IF(AY40="","",IF(AY40="○","×",IF(AY40="×","○")))</f>
        <v>×</v>
      </c>
      <c r="AR46" s="159">
        <f>IF(AX43="","",AX43)</f>
        <v>12</v>
      </c>
      <c r="AS46" s="111" t="str">
        <f t="shared" ref="AS46:AS51" si="8">IF(AR46="","","-")</f>
        <v>-</v>
      </c>
      <c r="AT46" s="139">
        <f>IF(AV43="","",AV43)</f>
        <v>15</v>
      </c>
      <c r="AU46" s="431" t="str">
        <f>IF(AY43="","",IF(AY43="○","×",IF(AY43="×","○")))</f>
        <v>×</v>
      </c>
      <c r="AV46" s="434"/>
      <c r="AW46" s="435"/>
      <c r="AX46" s="435"/>
      <c r="AY46" s="436"/>
      <c r="AZ46" s="110">
        <v>11</v>
      </c>
      <c r="BA46" s="111" t="str">
        <f t="shared" si="4"/>
        <v>-</v>
      </c>
      <c r="BB46" s="112">
        <v>15</v>
      </c>
      <c r="BC46" s="506" t="str">
        <f>IF(AZ46&lt;&gt;"",IF(AZ46&gt;BB46,IF(AZ47&gt;BB47,"○",IF(AZ48&gt;BB48,"○","×")),IF(AZ47&gt;BB47,IF(AZ48&gt;BB48,"○","×"),"×")),"")</f>
        <v>×</v>
      </c>
      <c r="BD46" s="492" t="s">
        <v>421</v>
      </c>
      <c r="BE46" s="493"/>
      <c r="BF46" s="493"/>
      <c r="BG46" s="494"/>
      <c r="BH46" s="106"/>
      <c r="BI46" s="121"/>
      <c r="BJ46" s="122"/>
      <c r="BK46" s="121"/>
      <c r="BL46" s="122"/>
      <c r="BM46" s="126"/>
      <c r="BN46" s="122"/>
      <c r="BO46" s="122"/>
      <c r="BP46" s="126"/>
    </row>
    <row r="47" spans="2:68" ht="12" customHeight="1" x14ac:dyDescent="0.15">
      <c r="B47" s="94" t="s">
        <v>319</v>
      </c>
      <c r="C47" s="86" t="s">
        <v>324</v>
      </c>
      <c r="D47" s="138">
        <f>IF(N41="","",N41)</f>
        <v>17</v>
      </c>
      <c r="E47" s="111" t="str">
        <f t="shared" si="5"/>
        <v>-</v>
      </c>
      <c r="F47" s="139">
        <f>IF(L41="","",L41)</f>
        <v>19</v>
      </c>
      <c r="G47" s="432" t="str">
        <f>IF(I44="","",I44)</f>
        <v/>
      </c>
      <c r="H47" s="159">
        <f>IF(N44="","",N44)</f>
        <v>10</v>
      </c>
      <c r="I47" s="111" t="str">
        <f t="shared" si="7"/>
        <v>-</v>
      </c>
      <c r="J47" s="139">
        <f>IF(L44="","",L44)</f>
        <v>15</v>
      </c>
      <c r="K47" s="432" t="str">
        <f>IF(M44="","",M44)</f>
        <v>-</v>
      </c>
      <c r="L47" s="437"/>
      <c r="M47" s="438"/>
      <c r="N47" s="438"/>
      <c r="O47" s="439"/>
      <c r="P47" s="110">
        <v>12</v>
      </c>
      <c r="Q47" s="111" t="str">
        <f t="shared" si="1"/>
        <v>-</v>
      </c>
      <c r="R47" s="112">
        <v>15</v>
      </c>
      <c r="S47" s="503"/>
      <c r="T47" s="110">
        <v>11</v>
      </c>
      <c r="U47" s="111" t="str">
        <f t="shared" si="2"/>
        <v>-</v>
      </c>
      <c r="V47" s="112">
        <v>15</v>
      </c>
      <c r="W47" s="506"/>
      <c r="X47" s="446"/>
      <c r="Y47" s="447"/>
      <c r="Z47" s="447"/>
      <c r="AA47" s="448"/>
      <c r="AB47" s="105"/>
      <c r="AC47" s="115">
        <f>COUNTIF(D46:W48,"○")</f>
        <v>0</v>
      </c>
      <c r="AD47" s="116">
        <f>COUNTIF(D46:W48,"×")</f>
        <v>4</v>
      </c>
      <c r="AE47" s="117">
        <f>(IF((D46&gt;F46),1,0))+(IF((D47&gt;F47),1,0))+(IF((D48&gt;F48),1,0))+(IF((H46&gt;J46),1,0))+(IF((H47&gt;J47),1,0))+(IF((H48&gt;J48),1,0))+(IF((L46&gt;N46),1,0))+(IF((L47&gt;N47),1,0))+(IF((L48&gt;N48),1,0))+(IF((P46&gt;R46),1,0))+(IF((P47&gt;R47),1,0))+(IF((P48&gt;R48),1,0))+(IF((T46&gt;V46),1,0))+(IF((T47&gt;V47),1,0))+(IF((T48&gt;V48),1,0))</f>
        <v>1</v>
      </c>
      <c r="AF47" s="118">
        <f>(IF((D46&lt;F46),1,0))+(IF((D47&lt;F47),1,0))+(IF((D48&lt;F48),1,0))+(IF((H46&lt;J46),1,0))+(IF((H47&lt;J47),1,0))+(IF((H48&lt;J48),1,0))+(IF((L46&lt;N46),1,0))+(IF((L47&lt;N47),1,0))+(IF((L48&lt;N48),1,0))+(IF((P46&lt;R46),1,0))+(IF((P47&lt;R47),1,0))+(IF((P48&lt;R48),1,0))+(IF((T46&lt;V46),1,0))+(IF((T47&lt;V47),1,0))+(IF((T48&lt;V48),1,0))</f>
        <v>8</v>
      </c>
      <c r="AG47" s="128">
        <f>AE47-AF47</f>
        <v>-7</v>
      </c>
      <c r="AH47" s="116">
        <f>SUM(D46:D48,H46:H48,L46:L48,P46:P48,T46:T48)</f>
        <v>110</v>
      </c>
      <c r="AI47" s="116">
        <f>SUM(F46:F48,J46:J48,N46:N48,R46:R48,V46:V48)</f>
        <v>134</v>
      </c>
      <c r="AJ47" s="119">
        <f>AH47-AI47</f>
        <v>-24</v>
      </c>
      <c r="AK47" s="29"/>
      <c r="AL47" s="7" t="s">
        <v>86</v>
      </c>
      <c r="AM47" s="8" t="s">
        <v>85</v>
      </c>
      <c r="AN47" s="138">
        <f>IF(AX41="","",AX41)</f>
        <v>10</v>
      </c>
      <c r="AO47" s="111" t="str">
        <f t="shared" si="6"/>
        <v>-</v>
      </c>
      <c r="AP47" s="139">
        <f>IF(AV41="","",AV41)</f>
        <v>15</v>
      </c>
      <c r="AQ47" s="432" t="str">
        <f>IF(AS44="","",AS44)</f>
        <v/>
      </c>
      <c r="AR47" s="159">
        <f>IF(AX44="","",AX44)</f>
        <v>8</v>
      </c>
      <c r="AS47" s="111" t="str">
        <f t="shared" si="8"/>
        <v>-</v>
      </c>
      <c r="AT47" s="139">
        <f>IF(AV44="","",AV44)</f>
        <v>15</v>
      </c>
      <c r="AU47" s="432" t="str">
        <f>IF(AW44="","",AW44)</f>
        <v>-</v>
      </c>
      <c r="AV47" s="437"/>
      <c r="AW47" s="438"/>
      <c r="AX47" s="438"/>
      <c r="AY47" s="439"/>
      <c r="AZ47" s="110">
        <v>2</v>
      </c>
      <c r="BA47" s="111" t="str">
        <f t="shared" si="4"/>
        <v>-</v>
      </c>
      <c r="BB47" s="112">
        <v>15</v>
      </c>
      <c r="BC47" s="506"/>
      <c r="BD47" s="495"/>
      <c r="BE47" s="496"/>
      <c r="BF47" s="496"/>
      <c r="BG47" s="497"/>
      <c r="BH47" s="106"/>
      <c r="BI47" s="121">
        <f>COUNTIF(AN46:BC48,"○")</f>
        <v>0</v>
      </c>
      <c r="BJ47" s="122">
        <f>COUNTIF(AN46:BC48,"×")</f>
        <v>3</v>
      </c>
      <c r="BK47" s="129">
        <f>(IF((AN46&gt;AP46),1,0))+(IF((AN47&gt;AP47),1,0))+(IF((AN48&gt;AP48),1,0))+(IF((AR46&gt;AT46),1,0))+(IF((AR47&gt;AT47),1,0))+(IF((AR48&gt;AT48),1,0))+(IF((AV46&gt;AX46),1,0))+(IF((AV47&gt;AX47),1,0))+(IF((AV48&gt;AX48),1,0))+(IF((AZ46&gt;BB46),1,0))+(IF((AZ47&gt;BB47),1,0))+(IF((AZ48&gt;BB48),1,0))</f>
        <v>0</v>
      </c>
      <c r="BL47" s="130">
        <f>(IF((AN46&lt;AP46),1,0))+(IF((AN47&lt;AP47),1,0))+(IF((AN48&lt;AP48),1,0))+(IF((AR46&lt;AT46),1,0))+(IF((AR47&lt;AT47),1,0))+(IF((AR48&lt;AT48),1,0))+(IF((AV46&lt;AX46),1,0))+(IF((AV47&lt;AX47),1,0))+(IF((AV48&lt;AX48),1,0))+(IF((AZ46&lt;BB46),1,0))+(IF((AZ47&lt;BB47),1,0))+(IF((AZ48&lt;BB48),1,0))</f>
        <v>6</v>
      </c>
      <c r="BM47" s="131">
        <f>BK47-BL47</f>
        <v>-6</v>
      </c>
      <c r="BN47" s="122">
        <f>SUM(AN46:AN48,AR46:AR48,AV46:AV48,AZ46:AZ48)</f>
        <v>46</v>
      </c>
      <c r="BO47" s="122">
        <f>SUM(AP46:AP48,AT46:AT48,AX46:AX48,BB46:BB48)</f>
        <v>90</v>
      </c>
      <c r="BP47" s="126">
        <f>BN47-BO47</f>
        <v>-44</v>
      </c>
    </row>
    <row r="48" spans="2:68" ht="12" customHeight="1" x14ac:dyDescent="0.15">
      <c r="B48" s="87"/>
      <c r="C48" s="88" t="s">
        <v>130</v>
      </c>
      <c r="D48" s="138" t="str">
        <f>IF(N42="","",N42)</f>
        <v/>
      </c>
      <c r="E48" s="111" t="str">
        <f t="shared" si="5"/>
        <v/>
      </c>
      <c r="F48" s="139" t="str">
        <f>IF(L42="","",L42)</f>
        <v/>
      </c>
      <c r="G48" s="432" t="str">
        <f>IF(I45="","",I45)</f>
        <v/>
      </c>
      <c r="H48" s="159">
        <f>IF(N45="","",N45)</f>
        <v>9</v>
      </c>
      <c r="I48" s="111" t="str">
        <f t="shared" si="7"/>
        <v>-</v>
      </c>
      <c r="J48" s="139">
        <f>IF(L45="","",L45)</f>
        <v>15</v>
      </c>
      <c r="K48" s="432" t="str">
        <f>IF(M45="","",M45)</f>
        <v>-</v>
      </c>
      <c r="L48" s="437"/>
      <c r="M48" s="438"/>
      <c r="N48" s="438"/>
      <c r="O48" s="439"/>
      <c r="P48" s="110"/>
      <c r="Q48" s="111" t="str">
        <f t="shared" si="1"/>
        <v/>
      </c>
      <c r="R48" s="112"/>
      <c r="S48" s="504"/>
      <c r="T48" s="110"/>
      <c r="U48" s="111" t="str">
        <f t="shared" si="2"/>
        <v/>
      </c>
      <c r="V48" s="112"/>
      <c r="W48" s="507"/>
      <c r="X48" s="89">
        <f>AC47</f>
        <v>0</v>
      </c>
      <c r="Y48" s="33" t="s">
        <v>2</v>
      </c>
      <c r="Z48" s="33">
        <f>AD47</f>
        <v>4</v>
      </c>
      <c r="AA48" s="34" t="s">
        <v>1</v>
      </c>
      <c r="AB48" s="105"/>
      <c r="AC48" s="115"/>
      <c r="AD48" s="116"/>
      <c r="AE48" s="117"/>
      <c r="AF48" s="118"/>
      <c r="AG48" s="119"/>
      <c r="AH48" s="116"/>
      <c r="AI48" s="116"/>
      <c r="AJ48" s="119"/>
      <c r="AK48" s="33"/>
      <c r="AL48" s="11"/>
      <c r="AM48" s="52" t="s">
        <v>313</v>
      </c>
      <c r="AN48" s="149" t="str">
        <f>IF(AX42="","",AX42)</f>
        <v/>
      </c>
      <c r="AO48" s="134" t="str">
        <f t="shared" si="6"/>
        <v/>
      </c>
      <c r="AP48" s="150" t="str">
        <f>IF(AV42="","",AV42)</f>
        <v/>
      </c>
      <c r="AQ48" s="433" t="str">
        <f>IF(AS45="","",AS45)</f>
        <v/>
      </c>
      <c r="AR48" s="160" t="str">
        <f>IF(AX45="","",AX45)</f>
        <v/>
      </c>
      <c r="AS48" s="111" t="str">
        <f t="shared" si="8"/>
        <v/>
      </c>
      <c r="AT48" s="150" t="str">
        <f>IF(AV45="","",AV45)</f>
        <v/>
      </c>
      <c r="AU48" s="433" t="str">
        <f>IF(AW45="","",AW45)</f>
        <v/>
      </c>
      <c r="AV48" s="440"/>
      <c r="AW48" s="441"/>
      <c r="AX48" s="441"/>
      <c r="AY48" s="442"/>
      <c r="AZ48" s="132"/>
      <c r="BA48" s="111" t="str">
        <f t="shared" si="4"/>
        <v/>
      </c>
      <c r="BB48" s="133"/>
      <c r="BC48" s="507"/>
      <c r="BD48" s="89">
        <f>BI47</f>
        <v>0</v>
      </c>
      <c r="BE48" s="33" t="s">
        <v>2</v>
      </c>
      <c r="BF48" s="33">
        <f>BJ47</f>
        <v>3</v>
      </c>
      <c r="BG48" s="34" t="s">
        <v>1</v>
      </c>
      <c r="BH48" s="106"/>
      <c r="BI48" s="121"/>
      <c r="BJ48" s="122"/>
      <c r="BK48" s="121"/>
      <c r="BL48" s="122"/>
      <c r="BM48" s="126"/>
      <c r="BN48" s="122"/>
      <c r="BO48" s="122"/>
      <c r="BP48" s="126"/>
    </row>
    <row r="49" spans="1:72" ht="12" customHeight="1" x14ac:dyDescent="0.15">
      <c r="B49" s="85" t="s">
        <v>118</v>
      </c>
      <c r="C49" s="90" t="s">
        <v>314</v>
      </c>
      <c r="D49" s="161">
        <f>IF(R40="","",R40)</f>
        <v>15</v>
      </c>
      <c r="E49" s="141" t="str">
        <f t="shared" si="5"/>
        <v>-</v>
      </c>
      <c r="F49" s="162">
        <f>IF(P40="","",P40)</f>
        <v>7</v>
      </c>
      <c r="G49" s="498" t="str">
        <f>IF(S40="","",IF(S40="○","×",IF(S40="×","○")))</f>
        <v>○</v>
      </c>
      <c r="H49" s="163">
        <f>IF(R43="","",R43)</f>
        <v>15</v>
      </c>
      <c r="I49" s="141" t="str">
        <f t="shared" si="7"/>
        <v>-</v>
      </c>
      <c r="J49" s="162">
        <f>IF(P43="","",P43)</f>
        <v>13</v>
      </c>
      <c r="K49" s="431" t="str">
        <f>IF(S43="","",IF(S43="○","×",IF(S43="×","○")))</f>
        <v>○</v>
      </c>
      <c r="L49" s="162">
        <f>IF(R46="","",R46)</f>
        <v>15</v>
      </c>
      <c r="M49" s="141" t="str">
        <f t="shared" ref="M49:M54" si="9">IF(L49="","","-")</f>
        <v>-</v>
      </c>
      <c r="N49" s="162">
        <f>IF(P46="","",P46)</f>
        <v>9</v>
      </c>
      <c r="O49" s="431" t="str">
        <f>IF(S46="","",IF(S46="○","×",IF(S46="×","○")))</f>
        <v>○</v>
      </c>
      <c r="P49" s="434"/>
      <c r="Q49" s="435"/>
      <c r="R49" s="435"/>
      <c r="S49" s="436"/>
      <c r="T49" s="140">
        <v>10</v>
      </c>
      <c r="U49" s="141" t="str">
        <f t="shared" si="2"/>
        <v>-</v>
      </c>
      <c r="V49" s="142">
        <v>15</v>
      </c>
      <c r="W49" s="506" t="str">
        <f>IF(T49&lt;&gt;"",IF(T49&gt;V49,IF(T50&gt;V50,"○",IF(T51&gt;V51,"○","×")),IF(T50&gt;V50,IF(T51&gt;V51,"○","×"),"×")),"")</f>
        <v>×</v>
      </c>
      <c r="X49" s="443" t="s">
        <v>419</v>
      </c>
      <c r="Y49" s="444"/>
      <c r="Z49" s="444"/>
      <c r="AA49" s="445"/>
      <c r="AB49" s="105"/>
      <c r="AC49" s="143"/>
      <c r="AD49" s="144"/>
      <c r="AE49" s="145"/>
      <c r="AF49" s="146"/>
      <c r="AG49" s="147"/>
      <c r="AH49" s="144"/>
      <c r="AI49" s="144"/>
      <c r="AJ49" s="147"/>
      <c r="AK49" s="29"/>
      <c r="AL49" s="7" t="s">
        <v>171</v>
      </c>
      <c r="AM49" s="8" t="s">
        <v>170</v>
      </c>
      <c r="AN49" s="138">
        <f>IF(BB40="","",BB40)</f>
        <v>18</v>
      </c>
      <c r="AO49" s="111" t="str">
        <f t="shared" si="6"/>
        <v>-</v>
      </c>
      <c r="AP49" s="139">
        <f>IF(AZ40="","",AZ40)</f>
        <v>20</v>
      </c>
      <c r="AQ49" s="431" t="str">
        <f>IF(BC40="","",IF(BC40="○","×",IF(BC40="×","○")))</f>
        <v>×</v>
      </c>
      <c r="AR49" s="159">
        <f>IF(BB43="","",BB43)</f>
        <v>17</v>
      </c>
      <c r="AS49" s="141" t="str">
        <f t="shared" si="8"/>
        <v>-</v>
      </c>
      <c r="AT49" s="139">
        <f>IF(AZ43="","",AZ43)</f>
        <v>19</v>
      </c>
      <c r="AU49" s="431" t="str">
        <f>IF(BC43="","",IF(BC43="○","×",IF(BC43="×","○")))</f>
        <v>○</v>
      </c>
      <c r="AV49" s="163">
        <f>IF(BB46="","",BB46)</f>
        <v>15</v>
      </c>
      <c r="AW49" s="111" t="str">
        <f>IF(AV49="","","-")</f>
        <v>-</v>
      </c>
      <c r="AX49" s="162">
        <f>IF(AZ46="","",AZ46)</f>
        <v>11</v>
      </c>
      <c r="AY49" s="431" t="str">
        <f>IF(BC46="","",IF(BC46="○","×",IF(BC46="×","○")))</f>
        <v>○</v>
      </c>
      <c r="AZ49" s="434"/>
      <c r="BA49" s="435"/>
      <c r="BB49" s="435"/>
      <c r="BC49" s="487"/>
      <c r="BD49" s="492" t="s">
        <v>419</v>
      </c>
      <c r="BE49" s="493"/>
      <c r="BF49" s="493"/>
      <c r="BG49" s="494"/>
      <c r="BH49" s="106"/>
      <c r="BI49" s="123"/>
      <c r="BJ49" s="124"/>
      <c r="BK49" s="123"/>
      <c r="BL49" s="124"/>
      <c r="BM49" s="125"/>
      <c r="BN49" s="124"/>
      <c r="BO49" s="124"/>
      <c r="BP49" s="125"/>
    </row>
    <row r="50" spans="1:72" ht="12" customHeight="1" x14ac:dyDescent="0.15">
      <c r="B50" s="85" t="s">
        <v>116</v>
      </c>
      <c r="C50" s="86" t="s">
        <v>314</v>
      </c>
      <c r="D50" s="138">
        <f>IF(R41="","",R41)</f>
        <v>15</v>
      </c>
      <c r="E50" s="111" t="str">
        <f t="shared" si="5"/>
        <v>-</v>
      </c>
      <c r="F50" s="139">
        <f>IF(P41="","",P41)</f>
        <v>13</v>
      </c>
      <c r="G50" s="499" t="str">
        <f>IF(I47="","",I47)</f>
        <v>-</v>
      </c>
      <c r="H50" s="159">
        <f>IF(R44="","",R44)</f>
        <v>15</v>
      </c>
      <c r="I50" s="111" t="str">
        <f t="shared" si="7"/>
        <v>-</v>
      </c>
      <c r="J50" s="139">
        <f>IF(P44="","",P44)</f>
        <v>13</v>
      </c>
      <c r="K50" s="432" t="str">
        <f>IF(M47="","",M47)</f>
        <v/>
      </c>
      <c r="L50" s="139">
        <f>IF(R47="","",R47)</f>
        <v>15</v>
      </c>
      <c r="M50" s="111" t="str">
        <f t="shared" si="9"/>
        <v>-</v>
      </c>
      <c r="N50" s="139">
        <f>IF(P47="","",P47)</f>
        <v>12</v>
      </c>
      <c r="O50" s="432" t="str">
        <f>IF(Q47="","",Q47)</f>
        <v>-</v>
      </c>
      <c r="P50" s="437"/>
      <c r="Q50" s="438"/>
      <c r="R50" s="438"/>
      <c r="S50" s="439"/>
      <c r="T50" s="110">
        <v>15</v>
      </c>
      <c r="U50" s="111" t="str">
        <f t="shared" si="2"/>
        <v>-</v>
      </c>
      <c r="V50" s="112">
        <v>12</v>
      </c>
      <c r="W50" s="506"/>
      <c r="X50" s="446"/>
      <c r="Y50" s="447"/>
      <c r="Z50" s="447"/>
      <c r="AA50" s="448"/>
      <c r="AB50" s="105"/>
      <c r="AC50" s="115">
        <f>COUNTIF(D49:W51,"○")</f>
        <v>3</v>
      </c>
      <c r="AD50" s="116">
        <f>COUNTIF(D49:W51,"×")</f>
        <v>1</v>
      </c>
      <c r="AE50" s="117">
        <f>(IF((D49&gt;F49),1,0))+(IF((D50&gt;F50),1,0))+(IF((D51&gt;F51),1,0))+(IF((H49&gt;J49),1,0))+(IF((H50&gt;J50),1,0))+(IF((H51&gt;J51),1,0))+(IF((L49&gt;N49),1,0))+(IF((L50&gt;N50),1,0))+(IF((L51&gt;N51),1,0))+(IF((P49&gt;R49),1,0))+(IF((P50&gt;R50),1,0))+(IF((P51&gt;R51),1,0))+(IF((T49&gt;V49),1,0))+(IF((T50&gt;V50),1,0))+(IF((T51&gt;V51),1,0))</f>
        <v>7</v>
      </c>
      <c r="AF50" s="118">
        <f>(IF((D49&lt;F49),1,0))+(IF((D50&lt;F50),1,0))+(IF((D51&lt;F51),1,0))+(IF((H49&lt;J49),1,0))+(IF((H50&lt;J50),1,0))+(IF((H51&lt;J51),1,0))+(IF((L49&lt;N49),1,0))+(IF((L50&lt;N50),1,0))+(IF((L51&lt;N51),1,0))+(IF((P49&lt;R49),1,0))+(IF((P50&lt;R50),1,0))+(IF((P51&lt;R51),1,0))+(IF((T49&lt;V49),1,0))+(IF((T50&lt;V50),1,0))+(IF((T51&lt;V51),1,0))</f>
        <v>2</v>
      </c>
      <c r="AG50" s="128">
        <f>AE50-AF50</f>
        <v>5</v>
      </c>
      <c r="AH50" s="116">
        <f>SUM(D49:D51,H49:H51,L49:L51,P49:P51,T49:T51)</f>
        <v>128</v>
      </c>
      <c r="AI50" s="116">
        <f>SUM(F49:F51,J49:J51,N49:N51,R49:R51,V49:V51)</f>
        <v>109</v>
      </c>
      <c r="AJ50" s="119">
        <f>AH50-AI50</f>
        <v>19</v>
      </c>
      <c r="AK50" s="29"/>
      <c r="AL50" s="7" t="s">
        <v>167</v>
      </c>
      <c r="AM50" s="8" t="s">
        <v>44</v>
      </c>
      <c r="AN50" s="138">
        <f>IF(BB41="","",BB41)</f>
        <v>13</v>
      </c>
      <c r="AO50" s="111" t="str">
        <f t="shared" si="6"/>
        <v>-</v>
      </c>
      <c r="AP50" s="139">
        <f>IF(AZ41="","",AZ41)</f>
        <v>15</v>
      </c>
      <c r="AQ50" s="432" t="str">
        <f>IF(AS47="","",AS47)</f>
        <v>-</v>
      </c>
      <c r="AR50" s="159">
        <f>IF(BB44="","",BB44)</f>
        <v>15</v>
      </c>
      <c r="AS50" s="111" t="str">
        <f t="shared" si="8"/>
        <v>-</v>
      </c>
      <c r="AT50" s="139">
        <f>IF(AZ44="","",AZ44)</f>
        <v>10</v>
      </c>
      <c r="AU50" s="432" t="str">
        <f>IF(AW47="","",AW47)</f>
        <v/>
      </c>
      <c r="AV50" s="159">
        <f>IF(BB47="","",BB47)</f>
        <v>15</v>
      </c>
      <c r="AW50" s="111" t="str">
        <f>IF(AV50="","","-")</f>
        <v>-</v>
      </c>
      <c r="AX50" s="139">
        <f>IF(AZ47="","",AZ47)</f>
        <v>2</v>
      </c>
      <c r="AY50" s="432" t="str">
        <f>IF(BA47="","",BA47)</f>
        <v>-</v>
      </c>
      <c r="AZ50" s="437"/>
      <c r="BA50" s="438"/>
      <c r="BB50" s="438"/>
      <c r="BC50" s="488"/>
      <c r="BD50" s="495"/>
      <c r="BE50" s="496"/>
      <c r="BF50" s="496"/>
      <c r="BG50" s="497"/>
      <c r="BH50" s="106"/>
      <c r="BI50" s="121">
        <f>COUNTIF(AN49:BC51,"○")</f>
        <v>2</v>
      </c>
      <c r="BJ50" s="122">
        <f>COUNTIF(AN49:BC51,"×")</f>
        <v>1</v>
      </c>
      <c r="BK50" s="129">
        <f>(IF((AN49&gt;AP49),1,0))+(IF((AN50&gt;AP50),1,0))+(IF((AN51&gt;AP51),1,0))+(IF((AR49&gt;AT49),1,0))+(IF((AR50&gt;AT50),1,0))+(IF((AR51&gt;AT51),1,0))+(IF((AV49&gt;AX49),1,0))+(IF((AV50&gt;AX50),1,0))+(IF((AV51&gt;AX51),1,0))+(IF((AZ49&gt;BB49),1,0))+(IF((AZ50&gt;BB50),1,0))+(IF((AZ51&gt;BB51),1,0))</f>
        <v>4</v>
      </c>
      <c r="BL50" s="130">
        <f>(IF((AN49&lt;AP49),1,0))+(IF((AN50&lt;AP50),1,0))+(IF((AN51&lt;AP51),1,0))+(IF((AR49&lt;AT49),1,0))+(IF((AR50&lt;AT50),1,0))+(IF((AR51&lt;AT51),1,0))+(IF((AV49&lt;AX49),1,0))+(IF((AV50&lt;AX50),1,0))+(IF((AV51&lt;AX51),1,0))+(IF((AZ49&lt;BB49),1,0))+(IF((AZ50&lt;BB50),1,0))+(IF((AZ51&lt;BB51),1,0))</f>
        <v>3</v>
      </c>
      <c r="BM50" s="131">
        <f>BK50-BL50</f>
        <v>1</v>
      </c>
      <c r="BN50" s="122">
        <f>SUM(AN49:AN51,AR49:AR51,AV49:AV51,AZ49:AZ51)</f>
        <v>108</v>
      </c>
      <c r="BO50" s="122">
        <f>SUM(AP49:AP51,AT49:AT51,AX49:AX51,BB49:BB51)</f>
        <v>83</v>
      </c>
      <c r="BP50" s="126">
        <f>BN50-BO50</f>
        <v>25</v>
      </c>
    </row>
    <row r="51" spans="1:72" ht="12" customHeight="1" thickBot="1" x14ac:dyDescent="0.2">
      <c r="B51" s="94"/>
      <c r="C51" s="88" t="s">
        <v>117</v>
      </c>
      <c r="D51" s="138" t="str">
        <f>IF(R42="","",R42)</f>
        <v/>
      </c>
      <c r="E51" s="111" t="str">
        <f t="shared" si="5"/>
        <v/>
      </c>
      <c r="F51" s="139" t="str">
        <f>IF(P42="","",P42)</f>
        <v/>
      </c>
      <c r="G51" s="499" t="str">
        <f>IF(I48="","",I48)</f>
        <v>-</v>
      </c>
      <c r="H51" s="159" t="str">
        <f>IF(R45="","",R45)</f>
        <v/>
      </c>
      <c r="I51" s="111" t="str">
        <f t="shared" si="7"/>
        <v/>
      </c>
      <c r="J51" s="139" t="str">
        <f>IF(P45="","",P45)</f>
        <v/>
      </c>
      <c r="K51" s="432" t="str">
        <f>IF(M48="","",M48)</f>
        <v/>
      </c>
      <c r="L51" s="139" t="str">
        <f>IF(R48="","",R48)</f>
        <v/>
      </c>
      <c r="M51" s="111" t="str">
        <f t="shared" si="9"/>
        <v/>
      </c>
      <c r="N51" s="139" t="str">
        <f>IF(P48="","",P48)</f>
        <v/>
      </c>
      <c r="O51" s="432" t="str">
        <f>IF(Q48="","",Q48)</f>
        <v/>
      </c>
      <c r="P51" s="437"/>
      <c r="Q51" s="438"/>
      <c r="R51" s="438"/>
      <c r="S51" s="439"/>
      <c r="T51" s="110">
        <v>13</v>
      </c>
      <c r="U51" s="111" t="str">
        <f t="shared" si="2"/>
        <v>-</v>
      </c>
      <c r="V51" s="112">
        <v>15</v>
      </c>
      <c r="W51" s="507"/>
      <c r="X51" s="89">
        <f>AC50</f>
        <v>3</v>
      </c>
      <c r="Y51" s="33" t="s">
        <v>2</v>
      </c>
      <c r="Z51" s="33">
        <f>AD50</f>
        <v>1</v>
      </c>
      <c r="AA51" s="34" t="s">
        <v>1</v>
      </c>
      <c r="AB51" s="105"/>
      <c r="AC51" s="151"/>
      <c r="AD51" s="152"/>
      <c r="AE51" s="153"/>
      <c r="AF51" s="154"/>
      <c r="AG51" s="155"/>
      <c r="AH51" s="152"/>
      <c r="AI51" s="152"/>
      <c r="AJ51" s="155"/>
      <c r="AK51" s="33"/>
      <c r="AL51" s="9"/>
      <c r="AM51" s="10" t="s">
        <v>139</v>
      </c>
      <c r="AN51" s="164" t="str">
        <f>IF(BB42="","",BB42)</f>
        <v/>
      </c>
      <c r="AO51" s="165" t="str">
        <f t="shared" si="6"/>
        <v/>
      </c>
      <c r="AP51" s="166" t="str">
        <f>IF(AZ42="","",AZ42)</f>
        <v/>
      </c>
      <c r="AQ51" s="486" t="str">
        <f>IF(AS48="","",AS48)</f>
        <v/>
      </c>
      <c r="AR51" s="167">
        <f>IF(BB45="","",BB45)</f>
        <v>15</v>
      </c>
      <c r="AS51" s="165" t="str">
        <f t="shared" si="8"/>
        <v>-</v>
      </c>
      <c r="AT51" s="166">
        <f>IF(AZ45="","",AZ45)</f>
        <v>6</v>
      </c>
      <c r="AU51" s="486" t="str">
        <f>IF(AW48="","",AW48)</f>
        <v/>
      </c>
      <c r="AV51" s="167" t="str">
        <f>IF(BB48="","",BB48)</f>
        <v/>
      </c>
      <c r="AW51" s="165" t="str">
        <f>IF(AV51="","","-")</f>
        <v/>
      </c>
      <c r="AX51" s="166" t="str">
        <f>IF(AZ48="","",AZ48)</f>
        <v/>
      </c>
      <c r="AY51" s="486" t="str">
        <f>IF(BA48="","",BA48)</f>
        <v/>
      </c>
      <c r="AZ51" s="489"/>
      <c r="BA51" s="490"/>
      <c r="BB51" s="490"/>
      <c r="BC51" s="491"/>
      <c r="BD51" s="101">
        <f>BI50</f>
        <v>2</v>
      </c>
      <c r="BE51" s="36" t="s">
        <v>2</v>
      </c>
      <c r="BF51" s="36">
        <f>BJ50</f>
        <v>1</v>
      </c>
      <c r="BG51" s="37" t="s">
        <v>1</v>
      </c>
      <c r="BH51" s="106"/>
      <c r="BI51" s="156"/>
      <c r="BJ51" s="157"/>
      <c r="BK51" s="156"/>
      <c r="BL51" s="157"/>
      <c r="BM51" s="158"/>
      <c r="BN51" s="157"/>
      <c r="BO51" s="157"/>
      <c r="BP51" s="158"/>
    </row>
    <row r="52" spans="1:72" ht="12" customHeight="1" x14ac:dyDescent="0.15">
      <c r="B52" s="95" t="s">
        <v>32</v>
      </c>
      <c r="C52" s="96" t="s">
        <v>27</v>
      </c>
      <c r="D52" s="161">
        <f>IF(V40="","",V40)</f>
        <v>15</v>
      </c>
      <c r="E52" s="141" t="str">
        <f t="shared" si="5"/>
        <v>-</v>
      </c>
      <c r="F52" s="162">
        <f>IF(T40="","",T40)</f>
        <v>11</v>
      </c>
      <c r="G52" s="498" t="str">
        <f>IF(W40="","",IF(W40="○","×",IF(W40="×","○")))</f>
        <v>○</v>
      </c>
      <c r="H52" s="163">
        <f>IF(V43="","",V43)</f>
        <v>11</v>
      </c>
      <c r="I52" s="141" t="str">
        <f t="shared" si="7"/>
        <v>-</v>
      </c>
      <c r="J52" s="162">
        <f>IF(T43="","",T43)</f>
        <v>15</v>
      </c>
      <c r="K52" s="431" t="str">
        <f>IF(W43="","",IF(W43="○","×",IF(W43="×","○")))</f>
        <v>○</v>
      </c>
      <c r="L52" s="162">
        <f>IF(V46="","",V46)</f>
        <v>17</v>
      </c>
      <c r="M52" s="141" t="str">
        <f t="shared" si="9"/>
        <v>-</v>
      </c>
      <c r="N52" s="162">
        <f>IF(T46="","",T46)</f>
        <v>15</v>
      </c>
      <c r="O52" s="431" t="str">
        <f>IF(W46="","",IF(W46="○","×",IF(W46="×","○")))</f>
        <v>○</v>
      </c>
      <c r="P52" s="163">
        <f>IF(V49="","",V49)</f>
        <v>15</v>
      </c>
      <c r="Q52" s="141" t="str">
        <f>IF(P52="","","-")</f>
        <v>-</v>
      </c>
      <c r="R52" s="162">
        <f>IF(T49="","",T49)</f>
        <v>10</v>
      </c>
      <c r="S52" s="431" t="str">
        <f>IF(W49="","",IF(W49="○","×",IF(W49="×","○")))</f>
        <v>○</v>
      </c>
      <c r="T52" s="434"/>
      <c r="U52" s="435"/>
      <c r="V52" s="435"/>
      <c r="W52" s="436"/>
      <c r="X52" s="443" t="s">
        <v>418</v>
      </c>
      <c r="Y52" s="444"/>
      <c r="Z52" s="444"/>
      <c r="AA52" s="445"/>
      <c r="AB52" s="105"/>
      <c r="AC52" s="115"/>
      <c r="AD52" s="116"/>
      <c r="AE52" s="117"/>
      <c r="AF52" s="118"/>
      <c r="AG52" s="119"/>
      <c r="AH52" s="116"/>
      <c r="AI52" s="116"/>
      <c r="AJ52" s="119"/>
      <c r="AK52" s="27"/>
      <c r="AL52" s="38"/>
      <c r="AM52" s="38"/>
    </row>
    <row r="53" spans="1:72" ht="12" customHeight="1" x14ac:dyDescent="0.15">
      <c r="B53" s="94" t="s">
        <v>33</v>
      </c>
      <c r="C53" s="86" t="s">
        <v>27</v>
      </c>
      <c r="D53" s="138">
        <f>IF(V41="","",V41)</f>
        <v>17</v>
      </c>
      <c r="E53" s="111" t="str">
        <f t="shared" si="5"/>
        <v>-</v>
      </c>
      <c r="F53" s="139">
        <f>IF(T41="","",T41)</f>
        <v>19</v>
      </c>
      <c r="G53" s="499" t="str">
        <f>IF(I44="","",I44)</f>
        <v/>
      </c>
      <c r="H53" s="159">
        <f>IF(V44="","",V44)</f>
        <v>15</v>
      </c>
      <c r="I53" s="111" t="str">
        <f t="shared" si="7"/>
        <v>-</v>
      </c>
      <c r="J53" s="139">
        <f>IF(T44="","",T44)</f>
        <v>7</v>
      </c>
      <c r="K53" s="432" t="str">
        <f>IF(M50="","",M50)</f>
        <v>-</v>
      </c>
      <c r="L53" s="139">
        <f>IF(V47="","",V47)</f>
        <v>15</v>
      </c>
      <c r="M53" s="111" t="str">
        <f t="shared" si="9"/>
        <v>-</v>
      </c>
      <c r="N53" s="139">
        <f>IF(T47="","",T47)</f>
        <v>11</v>
      </c>
      <c r="O53" s="432" t="str">
        <f>IF(Q50="","",Q50)</f>
        <v/>
      </c>
      <c r="P53" s="159">
        <f>IF(V50="","",V50)</f>
        <v>12</v>
      </c>
      <c r="Q53" s="111" t="str">
        <f>IF(P53="","","-")</f>
        <v>-</v>
      </c>
      <c r="R53" s="139">
        <f>IF(T50="","",T50)</f>
        <v>15</v>
      </c>
      <c r="S53" s="432" t="str">
        <f>IF(U50="","",U50)</f>
        <v>-</v>
      </c>
      <c r="T53" s="437"/>
      <c r="U53" s="438"/>
      <c r="V53" s="438"/>
      <c r="W53" s="439"/>
      <c r="X53" s="446"/>
      <c r="Y53" s="447"/>
      <c r="Z53" s="447"/>
      <c r="AA53" s="448"/>
      <c r="AB53" s="105"/>
      <c r="AC53" s="115">
        <f>COUNTIF(D52:W54,"○")</f>
        <v>4</v>
      </c>
      <c r="AD53" s="116">
        <f>COUNTIF(D52:W54,"×")</f>
        <v>0</v>
      </c>
      <c r="AE53" s="117">
        <f>(IF((D52&gt;F52),1,0))+(IF((D53&gt;F53),1,0))+(IF((D54&gt;F54),1,0))+(IF((H52&gt;J52),1,0))+(IF((H53&gt;J53),1,0))+(IF((H54&gt;J54),1,0))+(IF((L52&gt;N52),1,0))+(IF((L53&gt;N53),1,0))+(IF((L54&gt;N54),1,0))+(IF((P52&gt;R52),1,0))+(IF((P53&gt;R53),1,0))+(IF((P54&gt;R54),1,0))+(IF((T52&gt;V52),1,0))+(IF((T53&gt;V53),1,0))+(IF((T54&gt;V54),1,0))</f>
        <v>8</v>
      </c>
      <c r="AF53" s="118">
        <f>(IF((D52&lt;F52),1,0))+(IF((D53&lt;F53),1,0))+(IF((D54&lt;F54),1,0))+(IF((H52&lt;J52),1,0))+(IF((H53&lt;J53),1,0))+(IF((H54&lt;J54),1,0))+(IF((L52&lt;N52),1,0))+(IF((L53&lt;N53),1,0))+(IF((L54&lt;N54),1,0))+(IF((P52&lt;R52),1,0))+(IF((P53&lt;R53),1,0))+(IF((P54&lt;R54),1,0))+(IF((T52&lt;V52),1,0))+(IF((T53&lt;V53),1,0))+(IF((T54&lt;V54),1,0))</f>
        <v>3</v>
      </c>
      <c r="AG53" s="128">
        <f>AE53-AF53</f>
        <v>5</v>
      </c>
      <c r="AH53" s="116">
        <f>SUM(D52:D54,H52:H54,L52:L54,P52:P54,T52:T54)</f>
        <v>162</v>
      </c>
      <c r="AI53" s="116">
        <f>SUM(F52:F54,J52:J54,N52:N54,R52:R54,V52:V54)</f>
        <v>125</v>
      </c>
      <c r="AJ53" s="119">
        <f>AH53-AI53</f>
        <v>37</v>
      </c>
      <c r="AK53" s="27"/>
      <c r="AL53" s="38"/>
      <c r="AM53" s="38"/>
    </row>
    <row r="54" spans="1:72" ht="12" customHeight="1" thickBot="1" x14ac:dyDescent="0.2">
      <c r="B54" s="99"/>
      <c r="C54" s="100" t="s">
        <v>313</v>
      </c>
      <c r="D54" s="164">
        <f>IF(V42="","",V42)</f>
        <v>15</v>
      </c>
      <c r="E54" s="165" t="str">
        <f t="shared" si="5"/>
        <v>-</v>
      </c>
      <c r="F54" s="166">
        <f>IF(T42="","",T42)</f>
        <v>5</v>
      </c>
      <c r="G54" s="500" t="str">
        <f>IF(I45="","",I45)</f>
        <v/>
      </c>
      <c r="H54" s="167">
        <f>IF(V45="","",V45)</f>
        <v>15</v>
      </c>
      <c r="I54" s="165" t="str">
        <f t="shared" si="7"/>
        <v>-</v>
      </c>
      <c r="J54" s="166">
        <f>IF(T45="","",T45)</f>
        <v>4</v>
      </c>
      <c r="K54" s="486" t="str">
        <f>IF(M51="","",M51)</f>
        <v/>
      </c>
      <c r="L54" s="166" t="str">
        <f>IF(V48="","",V48)</f>
        <v/>
      </c>
      <c r="M54" s="165" t="str">
        <f t="shared" si="9"/>
        <v/>
      </c>
      <c r="N54" s="166" t="str">
        <f>IF(T48="","",T48)</f>
        <v/>
      </c>
      <c r="O54" s="486" t="str">
        <f>IF(Q51="","",Q51)</f>
        <v/>
      </c>
      <c r="P54" s="167">
        <f>IF(V51="","",V51)</f>
        <v>15</v>
      </c>
      <c r="Q54" s="165" t="str">
        <f>IF(P54="","","-")</f>
        <v>-</v>
      </c>
      <c r="R54" s="166">
        <f>IF(T51="","",T51)</f>
        <v>13</v>
      </c>
      <c r="S54" s="486" t="str">
        <f>IF(U51="","",U51)</f>
        <v>-</v>
      </c>
      <c r="T54" s="489"/>
      <c r="U54" s="490"/>
      <c r="V54" s="490"/>
      <c r="W54" s="501"/>
      <c r="X54" s="101">
        <f>AC53</f>
        <v>4</v>
      </c>
      <c r="Y54" s="36" t="s">
        <v>2</v>
      </c>
      <c r="Z54" s="36">
        <f>AD53</f>
        <v>0</v>
      </c>
      <c r="AA54" s="37" t="s">
        <v>1</v>
      </c>
      <c r="AB54" s="105"/>
      <c r="AC54" s="151"/>
      <c r="AD54" s="152"/>
      <c r="AE54" s="153"/>
      <c r="AF54" s="154"/>
      <c r="AG54" s="155"/>
      <c r="AH54" s="152"/>
      <c r="AI54" s="152"/>
      <c r="AJ54" s="155"/>
      <c r="AK54" s="27"/>
      <c r="AL54" s="38"/>
      <c r="AM54" s="38"/>
    </row>
    <row r="55" spans="1:72" ht="12" customHeight="1" x14ac:dyDescent="0.15"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38"/>
      <c r="AM55" s="38"/>
    </row>
    <row r="56" spans="1:72" ht="12" customHeight="1" x14ac:dyDescent="0.15">
      <c r="B56" s="253"/>
      <c r="C56" s="253"/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  <c r="U56" s="253"/>
      <c r="V56" s="253"/>
      <c r="W56" s="253"/>
      <c r="X56" s="253"/>
      <c r="Y56" s="253"/>
      <c r="Z56" s="253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38"/>
      <c r="AM56" s="38"/>
    </row>
    <row r="57" spans="1:72" ht="12" customHeight="1" x14ac:dyDescent="0.15">
      <c r="B57" s="253"/>
      <c r="C57" s="253"/>
      <c r="D57" s="253"/>
      <c r="E57" s="253"/>
      <c r="F57" s="253"/>
      <c r="G57" s="253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3"/>
      <c r="W57" s="253"/>
      <c r="X57" s="253"/>
      <c r="Y57" s="253"/>
      <c r="Z57" s="253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38"/>
      <c r="AM57" s="38"/>
    </row>
    <row r="58" spans="1:72" ht="12" customHeight="1" x14ac:dyDescent="0.15">
      <c r="B58" s="253"/>
      <c r="C58" s="253"/>
      <c r="D58" s="253"/>
      <c r="E58" s="253"/>
      <c r="F58" s="253"/>
      <c r="G58" s="253"/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  <c r="U58" s="253"/>
      <c r="V58" s="253"/>
      <c r="W58" s="253"/>
      <c r="X58" s="253"/>
      <c r="Y58" s="253"/>
      <c r="Z58" s="253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38"/>
      <c r="AM58" s="38"/>
    </row>
    <row r="59" spans="1:72" ht="12" customHeight="1" x14ac:dyDescent="0.15">
      <c r="B59" s="253"/>
      <c r="C59" s="253"/>
      <c r="D59" s="253"/>
      <c r="E59" s="253"/>
      <c r="F59" s="253"/>
      <c r="G59" s="253"/>
      <c r="H59" s="253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  <c r="U59" s="253"/>
      <c r="V59" s="253"/>
      <c r="W59" s="253"/>
      <c r="X59" s="253"/>
      <c r="Y59" s="253"/>
      <c r="Z59" s="253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38"/>
      <c r="AM59" s="38"/>
    </row>
    <row r="60" spans="1:72" ht="12" customHeight="1" x14ac:dyDescent="0.15">
      <c r="B60" s="253"/>
      <c r="C60" s="253"/>
      <c r="D60" s="253"/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38"/>
      <c r="AM60" s="38"/>
    </row>
    <row r="61" spans="1:72" ht="12" customHeight="1" x14ac:dyDescent="0.15">
      <c r="B61" s="253"/>
      <c r="C61" s="253"/>
      <c r="D61" s="253"/>
      <c r="E61" s="253"/>
      <c r="F61" s="253"/>
      <c r="G61" s="253"/>
      <c r="H61" s="253"/>
      <c r="I61" s="253"/>
      <c r="J61" s="253"/>
      <c r="K61" s="253"/>
      <c r="L61" s="253"/>
      <c r="M61" s="253"/>
      <c r="N61" s="253"/>
      <c r="O61" s="253"/>
      <c r="P61" s="253"/>
      <c r="Q61" s="253"/>
      <c r="R61" s="253"/>
      <c r="S61" s="253"/>
      <c r="T61" s="253"/>
      <c r="U61" s="253"/>
      <c r="V61" s="253"/>
      <c r="W61" s="253"/>
      <c r="X61" s="253"/>
      <c r="Y61" s="253"/>
      <c r="Z61" s="253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38"/>
      <c r="AM61" s="38"/>
    </row>
    <row r="62" spans="1:72" ht="12" customHeight="1" thickBot="1" x14ac:dyDescent="0.2">
      <c r="B62" s="253"/>
      <c r="C62" s="253"/>
      <c r="D62" s="253"/>
      <c r="E62" s="253"/>
      <c r="F62" s="253"/>
      <c r="G62" s="253"/>
      <c r="H62" s="253"/>
      <c r="I62" s="253"/>
      <c r="J62" s="253"/>
      <c r="K62" s="253"/>
      <c r="L62" s="253"/>
      <c r="M62" s="253"/>
      <c r="N62" s="253"/>
      <c r="O62" s="253"/>
      <c r="P62" s="253"/>
      <c r="Q62" s="253"/>
      <c r="R62" s="253"/>
      <c r="S62" s="253"/>
      <c r="T62" s="253"/>
      <c r="U62" s="253"/>
      <c r="V62" s="253"/>
      <c r="W62" s="253"/>
      <c r="X62" s="253"/>
      <c r="Y62" s="253"/>
      <c r="Z62" s="253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38"/>
      <c r="AM62" s="38"/>
    </row>
    <row r="63" spans="1:72" ht="12.95" customHeight="1" x14ac:dyDescent="0.15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</row>
    <row r="64" spans="1:72" ht="12.95" customHeight="1" thickBot="1" x14ac:dyDescent="0.2">
      <c r="B64" s="337" t="s">
        <v>134</v>
      </c>
      <c r="C64" s="338" t="s">
        <v>133</v>
      </c>
      <c r="D64" s="473" t="s">
        <v>384</v>
      </c>
      <c r="E64" s="474"/>
      <c r="F64" s="474"/>
      <c r="G64" s="475"/>
      <c r="H64" s="15"/>
      <c r="I64" s="13"/>
      <c r="J64" s="13"/>
      <c r="K64" s="65"/>
      <c r="L64" s="65"/>
      <c r="M64" s="13"/>
      <c r="N64" s="14"/>
      <c r="O64" s="14"/>
      <c r="P64" s="14"/>
      <c r="Q64" s="14"/>
      <c r="R64" s="14"/>
      <c r="S64" s="14"/>
      <c r="T64" s="430" t="s">
        <v>11</v>
      </c>
      <c r="U64" s="430"/>
      <c r="V64" s="430"/>
      <c r="W64" s="430"/>
      <c r="X64" s="430"/>
      <c r="Y64" s="430"/>
      <c r="Z64" s="430"/>
      <c r="AA64" s="430"/>
      <c r="AB64" s="430"/>
      <c r="AC64" s="430"/>
      <c r="AD64" s="430"/>
      <c r="AE64" s="430"/>
      <c r="AF64" s="430"/>
      <c r="AG64" s="430"/>
      <c r="AH64" s="430"/>
      <c r="AI64" s="430"/>
      <c r="AJ64" s="430"/>
      <c r="AK64" s="430"/>
      <c r="AL64" s="430"/>
    </row>
    <row r="65" spans="2:58" ht="12.95" customHeight="1" thickTop="1" thickBot="1" x14ac:dyDescent="0.2">
      <c r="B65" s="339" t="s">
        <v>132</v>
      </c>
      <c r="C65" s="340" t="s">
        <v>48</v>
      </c>
      <c r="D65" s="412"/>
      <c r="E65" s="413"/>
      <c r="F65" s="413"/>
      <c r="G65" s="414"/>
      <c r="H65" s="291">
        <v>12</v>
      </c>
      <c r="I65" s="292">
        <v>15</v>
      </c>
      <c r="J65" s="293">
        <v>15</v>
      </c>
      <c r="K65" s="13"/>
      <c r="L65" s="13"/>
      <c r="M65" s="13"/>
      <c r="N65" s="14"/>
      <c r="O65" s="14"/>
      <c r="P65" s="14"/>
      <c r="Q65" s="14"/>
      <c r="R65" s="14"/>
      <c r="S65" s="14"/>
      <c r="T65" s="430"/>
      <c r="U65" s="430"/>
      <c r="V65" s="430"/>
      <c r="W65" s="430"/>
      <c r="X65" s="430"/>
      <c r="Y65" s="430"/>
      <c r="Z65" s="430"/>
      <c r="AA65" s="430"/>
      <c r="AB65" s="430"/>
      <c r="AC65" s="430"/>
      <c r="AD65" s="430"/>
      <c r="AE65" s="430"/>
      <c r="AF65" s="430"/>
      <c r="AG65" s="430"/>
      <c r="AH65" s="430"/>
      <c r="AI65" s="430"/>
      <c r="AJ65" s="430"/>
      <c r="AK65" s="430"/>
      <c r="AL65" s="430"/>
      <c r="AM65" s="476"/>
      <c r="AN65" s="476"/>
      <c r="AO65" s="476"/>
      <c r="AP65" s="476"/>
      <c r="AQ65" s="476"/>
      <c r="AR65" s="476"/>
      <c r="AS65" s="476"/>
      <c r="AT65" s="476"/>
      <c r="AU65" s="476"/>
      <c r="AV65" s="476"/>
      <c r="AW65" s="476"/>
      <c r="AX65" s="476"/>
      <c r="AY65" s="476"/>
      <c r="AZ65" s="476"/>
      <c r="BA65" s="476"/>
      <c r="BB65" s="476"/>
    </row>
    <row r="66" spans="2:58" ht="12.95" customHeight="1" thickTop="1" x14ac:dyDescent="0.15">
      <c r="B66" s="341" t="s">
        <v>311</v>
      </c>
      <c r="C66" s="342" t="s">
        <v>284</v>
      </c>
      <c r="D66" s="411" t="s">
        <v>385</v>
      </c>
      <c r="E66" s="403"/>
      <c r="F66" s="403"/>
      <c r="G66" s="404"/>
      <c r="H66" s="186">
        <v>15</v>
      </c>
      <c r="I66" s="187">
        <v>6</v>
      </c>
      <c r="J66" s="181">
        <v>7</v>
      </c>
      <c r="K66" s="60"/>
      <c r="L66" s="60"/>
      <c r="M66" s="61"/>
      <c r="N66" s="13"/>
      <c r="O66" s="13"/>
      <c r="P66" s="13"/>
      <c r="Q66" s="44"/>
      <c r="R66" s="44"/>
      <c r="S66" s="44"/>
      <c r="T66" s="430"/>
      <c r="U66" s="430"/>
      <c r="V66" s="430"/>
      <c r="W66" s="430"/>
      <c r="X66" s="430"/>
      <c r="Y66" s="430"/>
      <c r="Z66" s="430"/>
      <c r="AA66" s="430"/>
      <c r="AB66" s="430"/>
      <c r="AC66" s="430"/>
      <c r="AD66" s="430"/>
      <c r="AE66" s="430"/>
      <c r="AF66" s="430"/>
      <c r="AG66" s="430"/>
      <c r="AH66" s="430"/>
      <c r="AI66" s="430"/>
      <c r="AJ66" s="430"/>
      <c r="AK66" s="430"/>
      <c r="AL66" s="430"/>
      <c r="AM66" s="476"/>
      <c r="AN66" s="476"/>
      <c r="AO66" s="476"/>
      <c r="AP66" s="476"/>
      <c r="AQ66" s="476"/>
      <c r="AR66" s="476"/>
      <c r="AS66" s="476"/>
      <c r="AT66" s="476"/>
      <c r="AU66" s="476"/>
      <c r="AV66" s="476"/>
      <c r="AW66" s="476"/>
      <c r="AX66" s="476"/>
      <c r="AY66" s="476"/>
      <c r="AZ66" s="476"/>
      <c r="BA66" s="476"/>
      <c r="BB66" s="476"/>
    </row>
    <row r="67" spans="2:58" ht="12.95" customHeight="1" thickBot="1" x14ac:dyDescent="0.2">
      <c r="B67" s="343" t="s">
        <v>310</v>
      </c>
      <c r="C67" s="344" t="s">
        <v>284</v>
      </c>
      <c r="D67" s="412"/>
      <c r="E67" s="413"/>
      <c r="F67" s="413"/>
      <c r="G67" s="414"/>
      <c r="H67" s="15"/>
      <c r="I67" s="13"/>
      <c r="J67" s="13"/>
      <c r="K67" s="182"/>
      <c r="L67" s="182">
        <v>7</v>
      </c>
      <c r="M67" s="188">
        <v>9</v>
      </c>
      <c r="N67" s="13"/>
      <c r="O67" s="44"/>
      <c r="P67" s="44"/>
      <c r="Q67" s="44"/>
      <c r="R67" s="44"/>
      <c r="S67" s="44"/>
      <c r="T67" s="430"/>
      <c r="U67" s="430"/>
      <c r="V67" s="430"/>
      <c r="W67" s="430"/>
      <c r="X67" s="430"/>
      <c r="Y67" s="430"/>
      <c r="Z67" s="430"/>
      <c r="AA67" s="430"/>
      <c r="AB67" s="430"/>
      <c r="AC67" s="430"/>
      <c r="AD67" s="430"/>
      <c r="AE67" s="430"/>
      <c r="AF67" s="430"/>
      <c r="AG67" s="430"/>
      <c r="AH67" s="430"/>
      <c r="AI67" s="430"/>
      <c r="AJ67" s="430"/>
      <c r="AK67" s="430"/>
      <c r="AL67" s="430"/>
      <c r="AO67" s="70"/>
    </row>
    <row r="68" spans="2:58" ht="12.95" customHeight="1" thickTop="1" thickBot="1" x14ac:dyDescent="0.2">
      <c r="B68" s="345" t="s">
        <v>79</v>
      </c>
      <c r="C68" s="346" t="s">
        <v>22</v>
      </c>
      <c r="D68" s="477" t="s">
        <v>367</v>
      </c>
      <c r="E68" s="478"/>
      <c r="F68" s="478"/>
      <c r="G68" s="479"/>
      <c r="H68" s="300"/>
      <c r="I68" s="301"/>
      <c r="J68" s="301"/>
      <c r="K68" s="295"/>
      <c r="L68" s="295">
        <v>15</v>
      </c>
      <c r="M68" s="296">
        <v>15</v>
      </c>
      <c r="N68" s="60"/>
      <c r="O68" s="60"/>
      <c r="P68" s="61"/>
      <c r="Q68" s="72"/>
      <c r="R68" s="72"/>
      <c r="S68" s="72"/>
      <c r="T68" s="502" t="s">
        <v>405</v>
      </c>
      <c r="U68" s="502"/>
      <c r="V68" s="502"/>
      <c r="W68" s="502"/>
      <c r="X68" s="502"/>
      <c r="Y68" s="502"/>
      <c r="Z68" s="502"/>
      <c r="AA68" s="502"/>
      <c r="AB68" s="502"/>
      <c r="AC68" s="502"/>
      <c r="AD68" s="502"/>
      <c r="AE68" s="502"/>
      <c r="AF68" s="502"/>
      <c r="AG68" s="502"/>
      <c r="AH68" s="502"/>
      <c r="AI68" s="502"/>
      <c r="AJ68" s="502"/>
      <c r="AK68" s="502"/>
      <c r="AL68" s="502"/>
    </row>
    <row r="69" spans="2:58" ht="12.95" customHeight="1" thickTop="1" thickBot="1" x14ac:dyDescent="0.2">
      <c r="B69" s="339" t="s">
        <v>78</v>
      </c>
      <c r="C69" s="340" t="s">
        <v>22</v>
      </c>
      <c r="D69" s="412"/>
      <c r="E69" s="413"/>
      <c r="F69" s="413"/>
      <c r="G69" s="414"/>
      <c r="H69" s="15"/>
      <c r="I69" s="13"/>
      <c r="J69" s="13"/>
      <c r="K69" s="197"/>
      <c r="L69" s="197"/>
      <c r="M69" s="197"/>
      <c r="N69" s="182"/>
      <c r="O69" s="182">
        <v>11</v>
      </c>
      <c r="P69" s="188">
        <v>10</v>
      </c>
      <c r="Q69" s="45"/>
      <c r="R69" s="45"/>
      <c r="S69" s="45"/>
      <c r="T69" s="502"/>
      <c r="U69" s="502"/>
      <c r="V69" s="502"/>
      <c r="W69" s="502"/>
      <c r="X69" s="502"/>
      <c r="Y69" s="502"/>
      <c r="Z69" s="502"/>
      <c r="AA69" s="502"/>
      <c r="AB69" s="502"/>
      <c r="AC69" s="502"/>
      <c r="AD69" s="502"/>
      <c r="AE69" s="502"/>
      <c r="AF69" s="502"/>
      <c r="AG69" s="502"/>
      <c r="AH69" s="502"/>
      <c r="AI69" s="502"/>
      <c r="AJ69" s="502"/>
      <c r="AK69" s="502"/>
      <c r="AL69" s="502"/>
    </row>
    <row r="70" spans="2:58" ht="12.95" customHeight="1" thickTop="1" thickBot="1" x14ac:dyDescent="0.2">
      <c r="B70" s="347" t="s">
        <v>283</v>
      </c>
      <c r="C70" s="348" t="s">
        <v>289</v>
      </c>
      <c r="D70" s="480" t="s">
        <v>368</v>
      </c>
      <c r="E70" s="481"/>
      <c r="F70" s="481"/>
      <c r="G70" s="482"/>
      <c r="H70" s="15"/>
      <c r="I70" s="13"/>
      <c r="J70" s="13"/>
      <c r="K70" s="72"/>
      <c r="L70" s="72"/>
      <c r="M70" s="72"/>
      <c r="N70" s="182"/>
      <c r="O70" s="182">
        <v>15</v>
      </c>
      <c r="P70" s="299">
        <v>15</v>
      </c>
      <c r="Q70" s="313"/>
      <c r="R70" s="313"/>
      <c r="S70" s="314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</row>
    <row r="71" spans="2:58" ht="12.95" customHeight="1" thickTop="1" thickBot="1" x14ac:dyDescent="0.2">
      <c r="B71" s="349" t="s">
        <v>288</v>
      </c>
      <c r="C71" s="350" t="s">
        <v>289</v>
      </c>
      <c r="D71" s="483"/>
      <c r="E71" s="484"/>
      <c r="F71" s="484"/>
      <c r="G71" s="485"/>
      <c r="H71" s="297"/>
      <c r="I71" s="298"/>
      <c r="J71" s="298"/>
      <c r="K71" s="292">
        <v>16</v>
      </c>
      <c r="L71" s="292">
        <v>15</v>
      </c>
      <c r="M71" s="293">
        <v>15</v>
      </c>
      <c r="N71" s="301"/>
      <c r="O71" s="301"/>
      <c r="P71" s="302"/>
      <c r="Q71" s="197"/>
      <c r="R71" s="197"/>
      <c r="S71" s="304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</row>
    <row r="72" spans="2:58" ht="12.95" customHeight="1" thickTop="1" x14ac:dyDescent="0.15">
      <c r="B72" s="345" t="s">
        <v>229</v>
      </c>
      <c r="C72" s="346" t="s">
        <v>230</v>
      </c>
      <c r="D72" s="411" t="s">
        <v>386</v>
      </c>
      <c r="E72" s="403"/>
      <c r="F72" s="403"/>
      <c r="G72" s="404"/>
      <c r="H72" s="55"/>
      <c r="I72" s="53"/>
      <c r="J72" s="53"/>
      <c r="K72" s="187">
        <v>18</v>
      </c>
      <c r="L72" s="187">
        <v>7</v>
      </c>
      <c r="M72" s="181">
        <v>10</v>
      </c>
      <c r="N72" s="15"/>
      <c r="O72" s="13"/>
      <c r="P72" s="13"/>
      <c r="Q72" s="197"/>
      <c r="R72" s="197"/>
      <c r="S72" s="304"/>
      <c r="V72" s="3" t="s">
        <v>10</v>
      </c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21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</row>
    <row r="73" spans="2:58" ht="12.95" customHeight="1" thickBot="1" x14ac:dyDescent="0.2">
      <c r="B73" s="339" t="s">
        <v>228</v>
      </c>
      <c r="C73" s="340" t="s">
        <v>227</v>
      </c>
      <c r="D73" s="412"/>
      <c r="E73" s="413"/>
      <c r="F73" s="413"/>
      <c r="G73" s="414"/>
      <c r="H73" s="15"/>
      <c r="I73" s="13"/>
      <c r="J73" s="13"/>
      <c r="K73" s="13"/>
      <c r="L73" s="13"/>
      <c r="M73" s="13"/>
      <c r="N73" s="72"/>
      <c r="O73" s="177"/>
      <c r="P73" s="177"/>
      <c r="Q73" s="182"/>
      <c r="R73" s="182">
        <v>15</v>
      </c>
      <c r="S73" s="299">
        <v>15</v>
      </c>
      <c r="T73" s="315"/>
      <c r="U73" s="316"/>
      <c r="V73" s="429" t="str">
        <f>B70</f>
        <v>日下拓郎</v>
      </c>
      <c r="W73" s="423"/>
      <c r="X73" s="423"/>
      <c r="Y73" s="423"/>
      <c r="Z73" s="423"/>
      <c r="AA73" s="423"/>
      <c r="AB73" s="423"/>
      <c r="AC73" s="423"/>
      <c r="AD73" s="422" t="str">
        <f>C70</f>
        <v>今治クラブ</v>
      </c>
      <c r="AE73" s="423"/>
      <c r="AF73" s="423"/>
      <c r="AG73" s="423"/>
      <c r="AH73" s="423"/>
      <c r="AI73" s="423"/>
      <c r="AJ73" s="423"/>
      <c r="AK73" s="424"/>
      <c r="AL73" s="23"/>
    </row>
    <row r="74" spans="2:58" ht="12.95" customHeight="1" thickTop="1" thickBot="1" x14ac:dyDescent="0.2">
      <c r="B74" s="351" t="s">
        <v>309</v>
      </c>
      <c r="C74" s="352" t="s">
        <v>284</v>
      </c>
      <c r="D74" s="402" t="s">
        <v>387</v>
      </c>
      <c r="E74" s="403"/>
      <c r="F74" s="403"/>
      <c r="G74" s="404"/>
      <c r="H74" s="15"/>
      <c r="I74" s="13"/>
      <c r="J74" s="13"/>
      <c r="K74" s="13"/>
      <c r="L74" s="13"/>
      <c r="M74" s="13"/>
      <c r="N74" s="72"/>
      <c r="O74" s="177"/>
      <c r="P74" s="177"/>
      <c r="Q74" s="182"/>
      <c r="R74" s="182">
        <v>12</v>
      </c>
      <c r="S74" s="188">
        <v>10</v>
      </c>
      <c r="T74" s="23"/>
      <c r="U74" s="23"/>
      <c r="V74" s="428" t="str">
        <f>B71</f>
        <v>日下光子</v>
      </c>
      <c r="W74" s="426"/>
      <c r="X74" s="426"/>
      <c r="Y74" s="426"/>
      <c r="Z74" s="426"/>
      <c r="AA74" s="426"/>
      <c r="AB74" s="426"/>
      <c r="AC74" s="426"/>
      <c r="AD74" s="425" t="str">
        <f>C71</f>
        <v>今治クラブ</v>
      </c>
      <c r="AE74" s="426"/>
      <c r="AF74" s="426"/>
      <c r="AG74" s="426"/>
      <c r="AH74" s="426"/>
      <c r="AI74" s="426"/>
      <c r="AJ74" s="426"/>
      <c r="AK74" s="427"/>
    </row>
    <row r="75" spans="2:58" ht="12.95" customHeight="1" thickTop="1" thickBot="1" x14ac:dyDescent="0.2">
      <c r="B75" s="353" t="s">
        <v>308</v>
      </c>
      <c r="C75" s="354" t="s">
        <v>284</v>
      </c>
      <c r="D75" s="516"/>
      <c r="E75" s="413"/>
      <c r="F75" s="413"/>
      <c r="G75" s="414"/>
      <c r="H75" s="297"/>
      <c r="I75" s="298"/>
      <c r="J75" s="298"/>
      <c r="K75" s="292"/>
      <c r="L75" s="292">
        <v>15</v>
      </c>
      <c r="M75" s="293">
        <v>15</v>
      </c>
      <c r="N75" s="72"/>
      <c r="O75" s="177"/>
      <c r="P75" s="177"/>
      <c r="Q75" s="13"/>
      <c r="R75" s="13"/>
      <c r="S75" s="24"/>
      <c r="V75" s="4" t="s">
        <v>392</v>
      </c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</row>
    <row r="76" spans="2:58" ht="12.95" customHeight="1" thickTop="1" x14ac:dyDescent="0.15">
      <c r="B76" s="351" t="s">
        <v>112</v>
      </c>
      <c r="C76" s="352" t="s">
        <v>335</v>
      </c>
      <c r="D76" s="411" t="s">
        <v>388</v>
      </c>
      <c r="E76" s="403"/>
      <c r="F76" s="403"/>
      <c r="G76" s="404"/>
      <c r="H76" s="55"/>
      <c r="I76" s="53"/>
      <c r="J76" s="53"/>
      <c r="K76" s="187"/>
      <c r="L76" s="187">
        <v>7</v>
      </c>
      <c r="M76" s="181">
        <v>13</v>
      </c>
      <c r="N76" s="79"/>
      <c r="O76" s="79"/>
      <c r="P76" s="176"/>
      <c r="Q76" s="13"/>
      <c r="R76" s="13"/>
      <c r="S76" s="24"/>
      <c r="V76" s="429" t="str">
        <f>B82</f>
        <v>宮野和希</v>
      </c>
      <c r="W76" s="423"/>
      <c r="X76" s="423"/>
      <c r="Y76" s="423"/>
      <c r="Z76" s="423"/>
      <c r="AA76" s="423"/>
      <c r="AB76" s="423"/>
      <c r="AC76" s="423"/>
      <c r="AD76" s="422" t="str">
        <f>C82</f>
        <v>スカイラブ</v>
      </c>
      <c r="AE76" s="423"/>
      <c r="AF76" s="423"/>
      <c r="AG76" s="423"/>
      <c r="AH76" s="423"/>
      <c r="AI76" s="423"/>
      <c r="AJ76" s="423"/>
      <c r="AK76" s="424"/>
    </row>
    <row r="77" spans="2:58" ht="12.95" customHeight="1" thickBot="1" x14ac:dyDescent="0.2">
      <c r="B77" s="353" t="s">
        <v>111</v>
      </c>
      <c r="C77" s="354" t="s">
        <v>335</v>
      </c>
      <c r="D77" s="412"/>
      <c r="E77" s="413"/>
      <c r="F77" s="413"/>
      <c r="G77" s="414"/>
      <c r="H77" s="15"/>
      <c r="I77" s="13"/>
      <c r="J77" s="13"/>
      <c r="K77" s="72"/>
      <c r="L77" s="72"/>
      <c r="M77" s="72"/>
      <c r="N77" s="182"/>
      <c r="O77" s="182">
        <v>16</v>
      </c>
      <c r="P77" s="188">
        <v>12</v>
      </c>
      <c r="Q77" s="73"/>
      <c r="R77" s="73"/>
      <c r="S77" s="178"/>
      <c r="V77" s="428" t="str">
        <f>B83</f>
        <v>松本沙織</v>
      </c>
      <c r="W77" s="426"/>
      <c r="X77" s="426"/>
      <c r="Y77" s="426"/>
      <c r="Z77" s="426"/>
      <c r="AA77" s="426"/>
      <c r="AB77" s="426"/>
      <c r="AC77" s="426"/>
      <c r="AD77" s="425" t="str">
        <f>C83</f>
        <v>双葉</v>
      </c>
      <c r="AE77" s="426"/>
      <c r="AF77" s="426"/>
      <c r="AG77" s="426"/>
      <c r="AH77" s="426"/>
      <c r="AI77" s="426"/>
      <c r="AJ77" s="426"/>
      <c r="AK77" s="427"/>
    </row>
    <row r="78" spans="2:58" ht="12.95" customHeight="1" thickTop="1" x14ac:dyDescent="0.15">
      <c r="B78" s="345" t="s">
        <v>248</v>
      </c>
      <c r="C78" s="346" t="s">
        <v>247</v>
      </c>
      <c r="D78" s="510" t="s">
        <v>389</v>
      </c>
      <c r="E78" s="511"/>
      <c r="F78" s="511"/>
      <c r="G78" s="512"/>
      <c r="H78" s="17"/>
      <c r="I78" s="18"/>
      <c r="J78" s="18"/>
      <c r="K78" s="65"/>
      <c r="L78" s="65"/>
      <c r="M78" s="13"/>
      <c r="N78" s="182"/>
      <c r="O78" s="182">
        <v>18</v>
      </c>
      <c r="P78" s="299">
        <v>15</v>
      </c>
      <c r="Q78" s="72"/>
      <c r="R78" s="72"/>
      <c r="S78" s="72"/>
    </row>
    <row r="79" spans="2:58" ht="12.95" customHeight="1" thickBot="1" x14ac:dyDescent="0.2">
      <c r="B79" s="355" t="s">
        <v>244</v>
      </c>
      <c r="C79" s="356" t="s">
        <v>245</v>
      </c>
      <c r="D79" s="513"/>
      <c r="E79" s="514"/>
      <c r="F79" s="514"/>
      <c r="G79" s="515"/>
      <c r="H79" s="183">
        <v>13</v>
      </c>
      <c r="I79" s="184">
        <v>17</v>
      </c>
      <c r="J79" s="185">
        <v>12</v>
      </c>
      <c r="K79" s="13"/>
      <c r="L79" s="13"/>
      <c r="M79" s="13"/>
      <c r="N79" s="197"/>
      <c r="O79" s="197"/>
      <c r="P79" s="304"/>
      <c r="Q79" s="72"/>
      <c r="R79" s="72"/>
      <c r="S79" s="72"/>
    </row>
    <row r="80" spans="2:58" ht="12.95" customHeight="1" thickTop="1" thickBot="1" x14ac:dyDescent="0.2">
      <c r="B80" s="351" t="s">
        <v>304</v>
      </c>
      <c r="C80" s="352" t="s">
        <v>332</v>
      </c>
      <c r="D80" s="411" t="s">
        <v>390</v>
      </c>
      <c r="E80" s="403"/>
      <c r="F80" s="403"/>
      <c r="G80" s="404"/>
      <c r="H80" s="294">
        <v>15</v>
      </c>
      <c r="I80" s="295">
        <v>15</v>
      </c>
      <c r="J80" s="296">
        <v>15</v>
      </c>
      <c r="K80" s="184"/>
      <c r="L80" s="184">
        <v>8</v>
      </c>
      <c r="M80" s="185">
        <v>13</v>
      </c>
      <c r="N80" s="300"/>
      <c r="O80" s="301"/>
      <c r="P80" s="302"/>
      <c r="Q80" s="72"/>
      <c r="R80" s="72"/>
      <c r="S80" s="72"/>
    </row>
    <row r="81" spans="2:72" ht="12.95" customHeight="1" thickTop="1" thickBot="1" x14ac:dyDescent="0.2">
      <c r="B81" s="357" t="s">
        <v>303</v>
      </c>
      <c r="C81" s="358" t="s">
        <v>332</v>
      </c>
      <c r="D81" s="513"/>
      <c r="E81" s="406"/>
      <c r="F81" s="406"/>
      <c r="G81" s="407"/>
      <c r="H81" s="15"/>
      <c r="I81" s="13"/>
      <c r="J81" s="13"/>
      <c r="K81" s="182"/>
      <c r="L81" s="182">
        <v>15</v>
      </c>
      <c r="M81" s="299">
        <v>15</v>
      </c>
      <c r="N81" s="13"/>
      <c r="O81" s="13"/>
      <c r="P81" s="13"/>
      <c r="Q81" s="72"/>
      <c r="R81" s="72"/>
      <c r="S81" s="72"/>
    </row>
    <row r="82" spans="2:72" ht="12.95" customHeight="1" thickTop="1" thickBot="1" x14ac:dyDescent="0.2">
      <c r="B82" s="351" t="s">
        <v>114</v>
      </c>
      <c r="C82" s="352" t="s">
        <v>337</v>
      </c>
      <c r="D82" s="411" t="s">
        <v>391</v>
      </c>
      <c r="E82" s="403"/>
      <c r="F82" s="403"/>
      <c r="G82" s="404"/>
      <c r="H82" s="300"/>
      <c r="I82" s="301"/>
      <c r="J82" s="301"/>
      <c r="K82" s="301"/>
      <c r="L82" s="301"/>
      <c r="M82" s="302"/>
      <c r="N82" s="13"/>
      <c r="O82" s="13"/>
      <c r="P82" s="13"/>
      <c r="Q82" s="44"/>
      <c r="R82" s="44"/>
      <c r="S82" s="44"/>
      <c r="AM82" s="70"/>
    </row>
    <row r="83" spans="2:72" ht="12.95" customHeight="1" thickTop="1" x14ac:dyDescent="0.15">
      <c r="B83" s="357" t="s">
        <v>408</v>
      </c>
      <c r="C83" s="358" t="s">
        <v>113</v>
      </c>
      <c r="D83" s="513"/>
      <c r="E83" s="406"/>
      <c r="F83" s="406"/>
      <c r="G83" s="407"/>
      <c r="H83" s="13"/>
      <c r="I83" s="13"/>
      <c r="J83" s="13"/>
      <c r="K83" s="13"/>
      <c r="L83" s="13"/>
      <c r="M83" s="13"/>
      <c r="N83" s="13"/>
      <c r="O83" s="13"/>
      <c r="P83" s="13"/>
      <c r="Q83" s="44"/>
      <c r="R83" s="44"/>
      <c r="S83" s="44"/>
      <c r="AM83" s="70"/>
    </row>
    <row r="84" spans="2:72" ht="5.0999999999999996" customHeight="1" thickBot="1" x14ac:dyDescent="0.2"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</row>
    <row r="85" spans="2:72" ht="12" customHeight="1" x14ac:dyDescent="0.15">
      <c r="B85" s="467" t="s">
        <v>58</v>
      </c>
      <c r="C85" s="508"/>
      <c r="D85" s="398" t="str">
        <f>B87</f>
        <v>尾崎謙二</v>
      </c>
      <c r="E85" s="399"/>
      <c r="F85" s="399"/>
      <c r="G85" s="400"/>
      <c r="H85" s="401" t="str">
        <f>B90</f>
        <v>香川友彦</v>
      </c>
      <c r="I85" s="399"/>
      <c r="J85" s="399"/>
      <c r="K85" s="400"/>
      <c r="L85" s="401" t="str">
        <f>B93</f>
        <v>木村圭一</v>
      </c>
      <c r="M85" s="399"/>
      <c r="N85" s="399"/>
      <c r="O85" s="400"/>
      <c r="P85" s="401" t="str">
        <f>B96</f>
        <v>島内聖矢</v>
      </c>
      <c r="Q85" s="399"/>
      <c r="R85" s="399"/>
      <c r="S85" s="471"/>
      <c r="T85" s="460" t="s">
        <v>4</v>
      </c>
      <c r="U85" s="461"/>
      <c r="V85" s="461"/>
      <c r="W85" s="462"/>
      <c r="X85" s="106"/>
      <c r="Y85" s="572" t="s">
        <v>20</v>
      </c>
      <c r="Z85" s="574"/>
      <c r="AA85" s="572" t="s">
        <v>19</v>
      </c>
      <c r="AB85" s="573"/>
      <c r="AC85" s="574"/>
      <c r="AD85" s="575" t="s">
        <v>18</v>
      </c>
      <c r="AE85" s="576"/>
      <c r="AF85" s="577"/>
      <c r="AG85" s="22"/>
      <c r="AH85" s="22"/>
      <c r="AI85" s="22"/>
      <c r="AJ85" s="22"/>
      <c r="AK85" s="22"/>
      <c r="AL85" s="467" t="s">
        <v>59</v>
      </c>
      <c r="AM85" s="508"/>
      <c r="AN85" s="398" t="str">
        <f>AL87</f>
        <v>森宏次郎</v>
      </c>
      <c r="AO85" s="399"/>
      <c r="AP85" s="399"/>
      <c r="AQ85" s="400"/>
      <c r="AR85" s="401" t="str">
        <f>AL90</f>
        <v>菅　翔真</v>
      </c>
      <c r="AS85" s="399"/>
      <c r="AT85" s="399"/>
      <c r="AU85" s="400"/>
      <c r="AV85" s="401" t="str">
        <f>AL93</f>
        <v>坂本篤史</v>
      </c>
      <c r="AW85" s="399"/>
      <c r="AX85" s="399"/>
      <c r="AY85" s="400"/>
      <c r="AZ85" s="401" t="str">
        <f>AL96</f>
        <v>白井浩騎</v>
      </c>
      <c r="BA85" s="399"/>
      <c r="BB85" s="399"/>
      <c r="BC85" s="471"/>
      <c r="BD85" s="460" t="s">
        <v>4</v>
      </c>
      <c r="BE85" s="461"/>
      <c r="BF85" s="461"/>
      <c r="BG85" s="462"/>
      <c r="BH85" s="106"/>
      <c r="BI85" s="572" t="s">
        <v>20</v>
      </c>
      <c r="BJ85" s="574"/>
      <c r="BK85" s="572" t="s">
        <v>19</v>
      </c>
      <c r="BL85" s="573"/>
      <c r="BM85" s="574"/>
      <c r="BN85" s="575" t="s">
        <v>18</v>
      </c>
      <c r="BO85" s="576"/>
      <c r="BP85" s="577"/>
    </row>
    <row r="86" spans="2:72" ht="12" customHeight="1" thickBot="1" x14ac:dyDescent="0.2">
      <c r="B86" s="469"/>
      <c r="C86" s="509"/>
      <c r="D86" s="463" t="str">
        <f>B88</f>
        <v>久保明美</v>
      </c>
      <c r="E86" s="464"/>
      <c r="F86" s="464"/>
      <c r="G86" s="465"/>
      <c r="H86" s="466" t="str">
        <f>B91</f>
        <v>伊達みはる</v>
      </c>
      <c r="I86" s="464"/>
      <c r="J86" s="464"/>
      <c r="K86" s="465"/>
      <c r="L86" s="466" t="str">
        <f>B94</f>
        <v>吉住明莉</v>
      </c>
      <c r="M86" s="464"/>
      <c r="N86" s="464"/>
      <c r="O86" s="465"/>
      <c r="P86" s="466" t="str">
        <f>B97</f>
        <v>大崎千世</v>
      </c>
      <c r="Q86" s="464"/>
      <c r="R86" s="464"/>
      <c r="S86" s="472"/>
      <c r="T86" s="449" t="s">
        <v>3</v>
      </c>
      <c r="U86" s="450"/>
      <c r="V86" s="450"/>
      <c r="W86" s="451"/>
      <c r="X86" s="106"/>
      <c r="Y86" s="107" t="s">
        <v>17</v>
      </c>
      <c r="Z86" s="108" t="s">
        <v>1</v>
      </c>
      <c r="AA86" s="107" t="s">
        <v>21</v>
      </c>
      <c r="AB86" s="108" t="s">
        <v>16</v>
      </c>
      <c r="AC86" s="109" t="s">
        <v>15</v>
      </c>
      <c r="AD86" s="108" t="s">
        <v>21</v>
      </c>
      <c r="AE86" s="108" t="s">
        <v>16</v>
      </c>
      <c r="AF86" s="109" t="s">
        <v>15</v>
      </c>
      <c r="AG86" s="22"/>
      <c r="AH86" s="22"/>
      <c r="AI86" s="22"/>
      <c r="AJ86" s="22"/>
      <c r="AK86" s="22"/>
      <c r="AL86" s="526"/>
      <c r="AM86" s="527"/>
      <c r="AN86" s="463" t="str">
        <f>AL88</f>
        <v>辰野真弓</v>
      </c>
      <c r="AO86" s="464"/>
      <c r="AP86" s="464"/>
      <c r="AQ86" s="465"/>
      <c r="AR86" s="466" t="str">
        <f>AL91</f>
        <v>越智由子</v>
      </c>
      <c r="AS86" s="464"/>
      <c r="AT86" s="464"/>
      <c r="AU86" s="465"/>
      <c r="AV86" s="466" t="str">
        <f>AL94</f>
        <v>山村彩歌</v>
      </c>
      <c r="AW86" s="464"/>
      <c r="AX86" s="464"/>
      <c r="AY86" s="465"/>
      <c r="AZ86" s="466" t="str">
        <f>AL97</f>
        <v>井内香奈美</v>
      </c>
      <c r="BA86" s="464"/>
      <c r="BB86" s="464"/>
      <c r="BC86" s="472"/>
      <c r="BD86" s="449" t="s">
        <v>3</v>
      </c>
      <c r="BE86" s="450"/>
      <c r="BF86" s="450"/>
      <c r="BG86" s="451"/>
      <c r="BH86" s="106"/>
      <c r="BI86" s="107" t="s">
        <v>17</v>
      </c>
      <c r="BJ86" s="108" t="s">
        <v>1</v>
      </c>
      <c r="BK86" s="107" t="s">
        <v>21</v>
      </c>
      <c r="BL86" s="108" t="s">
        <v>16</v>
      </c>
      <c r="BM86" s="109" t="s">
        <v>15</v>
      </c>
      <c r="BN86" s="108" t="s">
        <v>21</v>
      </c>
      <c r="BO86" s="108" t="s">
        <v>16</v>
      </c>
      <c r="BP86" s="109" t="s">
        <v>15</v>
      </c>
    </row>
    <row r="87" spans="2:72" ht="12" customHeight="1" x14ac:dyDescent="0.15">
      <c r="B87" s="28" t="s">
        <v>134</v>
      </c>
      <c r="C87" s="8" t="s">
        <v>133</v>
      </c>
      <c r="D87" s="452"/>
      <c r="E87" s="453"/>
      <c r="F87" s="453"/>
      <c r="G87" s="454"/>
      <c r="H87" s="110">
        <v>15</v>
      </c>
      <c r="I87" s="111" t="str">
        <f>IF(H87="","","-")</f>
        <v>-</v>
      </c>
      <c r="J87" s="112">
        <v>12</v>
      </c>
      <c r="K87" s="528" t="str">
        <f>IF(H87&lt;&gt;"",IF(H87&gt;J87,IF(H88&gt;J88,"○",IF(H89&gt;J89,"○","×")),IF(H88&gt;J88,IF(H89&gt;J89,"○","×"),"×")),"")</f>
        <v>○</v>
      </c>
      <c r="L87" s="110">
        <v>9</v>
      </c>
      <c r="M87" s="113" t="str">
        <f t="shared" ref="M87:M92" si="10">IF(L87="","","-")</f>
        <v>-</v>
      </c>
      <c r="N87" s="114">
        <v>15</v>
      </c>
      <c r="O87" s="528" t="str">
        <f>IF(L87&lt;&gt;"",IF(L87&gt;N87,IF(L88&gt;N88,"○",IF(L89&gt;N89,"○","×")),IF(L88&gt;N88,IF(L89&gt;N89,"○","×"),"×")),"")</f>
        <v>×</v>
      </c>
      <c r="P87" s="120">
        <v>15</v>
      </c>
      <c r="Q87" s="113" t="str">
        <f t="shared" ref="Q87:Q95" si="11">IF(P87="","","-")</f>
        <v>-</v>
      </c>
      <c r="R87" s="112">
        <v>0</v>
      </c>
      <c r="S87" s="529" t="str">
        <f>IF(P87&lt;&gt;"",IF(P87&gt;R87,IF(P88&gt;R88,"○",IF(P89&gt;R89,"○","×")),IF(P88&gt;R88,IF(P89&gt;R89,"○","×"),"×")),"")</f>
        <v>○</v>
      </c>
      <c r="T87" s="523" t="s">
        <v>415</v>
      </c>
      <c r="U87" s="524"/>
      <c r="V87" s="524"/>
      <c r="W87" s="525"/>
      <c r="X87" s="106"/>
      <c r="Y87" s="121"/>
      <c r="Z87" s="122"/>
      <c r="AA87" s="123"/>
      <c r="AB87" s="124"/>
      <c r="AC87" s="125"/>
      <c r="AD87" s="122"/>
      <c r="AE87" s="122"/>
      <c r="AF87" s="126"/>
      <c r="AG87" s="29"/>
      <c r="AH87" s="29"/>
      <c r="AI87" s="29"/>
      <c r="AJ87" s="29"/>
      <c r="AK87" s="29"/>
      <c r="AL87" s="30" t="s">
        <v>318</v>
      </c>
      <c r="AM87" s="31" t="s">
        <v>324</v>
      </c>
      <c r="AN87" s="452"/>
      <c r="AO87" s="453"/>
      <c r="AP87" s="453"/>
      <c r="AQ87" s="454"/>
      <c r="AR87" s="110">
        <v>8</v>
      </c>
      <c r="AS87" s="111" t="str">
        <f>IF(AR87="","","-")</f>
        <v>-</v>
      </c>
      <c r="AT87" s="112">
        <v>15</v>
      </c>
      <c r="AU87" s="528" t="str">
        <f>IF(AR87&lt;&gt;"",IF(AR87&gt;AT87,IF(AR88&gt;AT88,"○",IF(AR89&gt;AT89,"○","×")),IF(AR88&gt;AT88,IF(AR89&gt;AT89,"○","×"),"×")),"")</f>
        <v>×</v>
      </c>
      <c r="AV87" s="110">
        <v>15</v>
      </c>
      <c r="AW87" s="113" t="str">
        <f t="shared" ref="AW87:AW92" si="12">IF(AV87="","","-")</f>
        <v>-</v>
      </c>
      <c r="AX87" s="114">
        <v>6</v>
      </c>
      <c r="AY87" s="528" t="str">
        <f>IF(AV87&lt;&gt;"",IF(AV87&gt;AX87,IF(AV88&gt;AX88,"○",IF(AV89&gt;AX89,"○","×")),IF(AV88&gt;AX88,IF(AV89&gt;AX89,"○","×"),"×")),"")</f>
        <v>○</v>
      </c>
      <c r="AZ87" s="120">
        <v>15</v>
      </c>
      <c r="BA87" s="113" t="str">
        <f t="shared" ref="BA87:BA95" si="13">IF(AZ87="","","-")</f>
        <v>-</v>
      </c>
      <c r="BB87" s="112">
        <v>13</v>
      </c>
      <c r="BC87" s="529" t="str">
        <f>IF(AZ87&lt;&gt;"",IF(AZ87&gt;BB87,IF(AZ88&gt;BB88,"○",IF(AZ89&gt;BB89,"○","×")),IF(AZ88&gt;BB88,IF(AZ89&gt;BB89,"○","×"),"×")),"")</f>
        <v>×</v>
      </c>
      <c r="BD87" s="523" t="s">
        <v>420</v>
      </c>
      <c r="BE87" s="524"/>
      <c r="BF87" s="524"/>
      <c r="BG87" s="525"/>
      <c r="BH87" s="106"/>
      <c r="BI87" s="121"/>
      <c r="BJ87" s="122"/>
      <c r="BK87" s="123"/>
      <c r="BL87" s="124"/>
      <c r="BM87" s="125"/>
      <c r="BN87" s="122"/>
      <c r="BO87" s="122"/>
      <c r="BP87" s="126"/>
      <c r="BQ87" s="82"/>
    </row>
    <row r="88" spans="2:72" ht="12" customHeight="1" x14ac:dyDescent="0.15">
      <c r="B88" s="28" t="s">
        <v>132</v>
      </c>
      <c r="C88" s="8" t="s">
        <v>48</v>
      </c>
      <c r="D88" s="455"/>
      <c r="E88" s="438"/>
      <c r="F88" s="438"/>
      <c r="G88" s="439"/>
      <c r="H88" s="110">
        <v>12</v>
      </c>
      <c r="I88" s="111" t="str">
        <f>IF(H88="","","-")</f>
        <v>-</v>
      </c>
      <c r="J88" s="127">
        <v>15</v>
      </c>
      <c r="K88" s="503"/>
      <c r="L88" s="110">
        <v>15</v>
      </c>
      <c r="M88" s="111" t="str">
        <f t="shared" si="10"/>
        <v>-</v>
      </c>
      <c r="N88" s="112">
        <v>9</v>
      </c>
      <c r="O88" s="503"/>
      <c r="P88" s="110">
        <v>15</v>
      </c>
      <c r="Q88" s="111" t="str">
        <f t="shared" si="11"/>
        <v>-</v>
      </c>
      <c r="R88" s="112">
        <v>0</v>
      </c>
      <c r="S88" s="506"/>
      <c r="T88" s="520"/>
      <c r="U88" s="521"/>
      <c r="V88" s="521"/>
      <c r="W88" s="522"/>
      <c r="X88" s="106"/>
      <c r="Y88" s="121">
        <f>COUNTIF(D87:S89,"○")</f>
        <v>2</v>
      </c>
      <c r="Z88" s="122">
        <f>COUNTIF(D87:S89,"×")</f>
        <v>1</v>
      </c>
      <c r="AA88" s="129">
        <f>(IF((D87&gt;F87),1,0))+(IF((D88&gt;F88),1,0))+(IF((D89&gt;F89),1,0))+(IF((H87&gt;J87),1,0))+(IF((H88&gt;J88),1,0))+(IF((H89&gt;J89),1,0))+(IF((L87&gt;N87),1,0))+(IF((L88&gt;N88),1,0))+(IF((L89&gt;N89),1,0))+(IF((P87&gt;R87),1,0))+(IF((P88&gt;R88),1,0))+(IF((P89&gt;R89),1,0))</f>
        <v>5</v>
      </c>
      <c r="AB88" s="130">
        <f>(IF((D87&lt;F87),1,0))+(IF((D88&lt;F88),1,0))+(IF((D89&lt;F89),1,0))+(IF((H87&lt;J87),1,0))+(IF((H88&lt;J88),1,0))+(IF((H89&lt;J89),1,0))+(IF((L87&lt;N87),1,0))+(IF((L88&lt;N88),1,0))+(IF((L89&lt;N89),1,0))+(IF((P87&lt;R87),1,0))+(IF((P88&lt;R88),1,0))+(IF((P89&lt;R89),1,0))</f>
        <v>3</v>
      </c>
      <c r="AC88" s="131">
        <f>AA88-AB88</f>
        <v>2</v>
      </c>
      <c r="AD88" s="122">
        <f>SUM(D87:D89,H87:H89,L87:L89,P87:P89)</f>
        <v>102</v>
      </c>
      <c r="AE88" s="122">
        <f>SUM(F87:F89,J87:J89,N87:N89,R87:R89)</f>
        <v>79</v>
      </c>
      <c r="AF88" s="126">
        <f>AD88-AE88</f>
        <v>23</v>
      </c>
      <c r="AG88" s="29"/>
      <c r="AH88" s="29"/>
      <c r="AI88" s="29"/>
      <c r="AJ88" s="29"/>
      <c r="AK88" s="29"/>
      <c r="AL88" s="28" t="s">
        <v>316</v>
      </c>
      <c r="AM88" s="8" t="s">
        <v>133</v>
      </c>
      <c r="AN88" s="455"/>
      <c r="AO88" s="438"/>
      <c r="AP88" s="438"/>
      <c r="AQ88" s="439"/>
      <c r="AR88" s="110">
        <v>12</v>
      </c>
      <c r="AS88" s="111" t="str">
        <f>IF(AR88="","","-")</f>
        <v>-</v>
      </c>
      <c r="AT88" s="127">
        <v>15</v>
      </c>
      <c r="AU88" s="503"/>
      <c r="AV88" s="110">
        <v>15</v>
      </c>
      <c r="AW88" s="111" t="str">
        <f t="shared" si="12"/>
        <v>-</v>
      </c>
      <c r="AX88" s="112">
        <v>7</v>
      </c>
      <c r="AY88" s="503"/>
      <c r="AZ88" s="110">
        <v>12</v>
      </c>
      <c r="BA88" s="111" t="str">
        <f t="shared" si="13"/>
        <v>-</v>
      </c>
      <c r="BB88" s="112">
        <v>15</v>
      </c>
      <c r="BC88" s="506"/>
      <c r="BD88" s="520"/>
      <c r="BE88" s="521"/>
      <c r="BF88" s="521"/>
      <c r="BG88" s="522"/>
      <c r="BH88" s="106"/>
      <c r="BI88" s="121">
        <f>COUNTIF(AN87:BC89,"○")</f>
        <v>1</v>
      </c>
      <c r="BJ88" s="122">
        <f>COUNTIF(AN87:BC89,"×")</f>
        <v>2</v>
      </c>
      <c r="BK88" s="129">
        <f>(IF((AN87&gt;AP87),1,0))+(IF((AN88&gt;AP88),1,0))+(IF((AN89&gt;AP89),1,0))+(IF((AR87&gt;AT87),1,0))+(IF((AR88&gt;AT88),1,0))+(IF((AR89&gt;AT89),1,0))+(IF((AV87&gt;AX87),1,0))+(IF((AV88&gt;AX88),1,0))+(IF((AV89&gt;AX89),1,0))+(IF((AZ87&gt;BB87),1,0))+(IF((AZ88&gt;BB88),1,0))+(IF((AZ89&gt;BB89),1,0))</f>
        <v>3</v>
      </c>
      <c r="BL88" s="130">
        <f>(IF((AN87&lt;AP87),1,0))+(IF((AN88&lt;AP88),1,0))+(IF((AN89&lt;AP89),1,0))+(IF((AR87&lt;AT87),1,0))+(IF((AR88&lt;AT88),1,0))+(IF((AR89&lt;AT89),1,0))+(IF((AV87&lt;AX87),1,0))+(IF((AV88&lt;AX88),1,0))+(IF((AV89&lt;AX89),1,0))+(IF((AZ87&lt;BB87),1,0))+(IF((AZ88&lt;BB88),1,0))+(IF((AZ89&lt;BB89),1,0))</f>
        <v>4</v>
      </c>
      <c r="BM88" s="131">
        <f>BK88-BL88</f>
        <v>-1</v>
      </c>
      <c r="BN88" s="122">
        <f>SUM(AN87:AN89,AR87:AR89,AV87:AV89,AZ87:AZ89)</f>
        <v>88</v>
      </c>
      <c r="BO88" s="122">
        <f>SUM(AP87:AP89,AT87:AT89,AX87:AX89,BB87:BB89)</f>
        <v>86</v>
      </c>
      <c r="BP88" s="126">
        <f>BN88-BO88</f>
        <v>2</v>
      </c>
      <c r="BQ88" s="82"/>
    </row>
    <row r="89" spans="2:72" ht="12" customHeight="1" x14ac:dyDescent="0.15">
      <c r="B89" s="11"/>
      <c r="C89" s="32" t="s">
        <v>90</v>
      </c>
      <c r="D89" s="456"/>
      <c r="E89" s="441"/>
      <c r="F89" s="441"/>
      <c r="G89" s="442"/>
      <c r="H89" s="132">
        <v>15</v>
      </c>
      <c r="I89" s="111" t="str">
        <f>IF(H89="","","-")</f>
        <v>-</v>
      </c>
      <c r="J89" s="133">
        <v>13</v>
      </c>
      <c r="K89" s="504"/>
      <c r="L89" s="132">
        <v>6</v>
      </c>
      <c r="M89" s="134" t="str">
        <f t="shared" si="10"/>
        <v>-</v>
      </c>
      <c r="N89" s="133">
        <v>15</v>
      </c>
      <c r="O89" s="503"/>
      <c r="P89" s="132"/>
      <c r="Q89" s="134" t="str">
        <f t="shared" si="11"/>
        <v/>
      </c>
      <c r="R89" s="133"/>
      <c r="S89" s="506"/>
      <c r="T89" s="135">
        <f>Y88</f>
        <v>2</v>
      </c>
      <c r="U89" s="136" t="s">
        <v>2</v>
      </c>
      <c r="V89" s="136">
        <f>Z88</f>
        <v>1</v>
      </c>
      <c r="W89" s="137" t="s">
        <v>1</v>
      </c>
      <c r="X89" s="106"/>
      <c r="Y89" s="121"/>
      <c r="Z89" s="122"/>
      <c r="AA89" s="121"/>
      <c r="AB89" s="122"/>
      <c r="AC89" s="126"/>
      <c r="AD89" s="122"/>
      <c r="AE89" s="122"/>
      <c r="AF89" s="126"/>
      <c r="AG89" s="33"/>
      <c r="AH89" s="33"/>
      <c r="AI89" s="33"/>
      <c r="AJ89" s="33"/>
      <c r="AK89" s="33"/>
      <c r="AL89" s="11"/>
      <c r="AM89" s="12" t="s">
        <v>130</v>
      </c>
      <c r="AN89" s="456"/>
      <c r="AO89" s="441"/>
      <c r="AP89" s="441"/>
      <c r="AQ89" s="442"/>
      <c r="AR89" s="132"/>
      <c r="AS89" s="111" t="str">
        <f>IF(AR89="","","-")</f>
        <v/>
      </c>
      <c r="AT89" s="133"/>
      <c r="AU89" s="504"/>
      <c r="AV89" s="132"/>
      <c r="AW89" s="134" t="str">
        <f t="shared" si="12"/>
        <v/>
      </c>
      <c r="AX89" s="133"/>
      <c r="AY89" s="503"/>
      <c r="AZ89" s="132">
        <v>11</v>
      </c>
      <c r="BA89" s="134" t="str">
        <f t="shared" si="13"/>
        <v>-</v>
      </c>
      <c r="BB89" s="133">
        <v>15</v>
      </c>
      <c r="BC89" s="506"/>
      <c r="BD89" s="135">
        <f>BI88</f>
        <v>1</v>
      </c>
      <c r="BE89" s="136" t="s">
        <v>2</v>
      </c>
      <c r="BF89" s="136">
        <f>BJ88</f>
        <v>2</v>
      </c>
      <c r="BG89" s="137" t="s">
        <v>1</v>
      </c>
      <c r="BH89" s="106"/>
      <c r="BI89" s="121"/>
      <c r="BJ89" s="122"/>
      <c r="BK89" s="121"/>
      <c r="BL89" s="122"/>
      <c r="BM89" s="126"/>
      <c r="BN89" s="122"/>
      <c r="BO89" s="122"/>
      <c r="BP89" s="126"/>
      <c r="BQ89" s="82"/>
    </row>
    <row r="90" spans="2:72" ht="12" customHeight="1" x14ac:dyDescent="0.15">
      <c r="B90" s="28" t="s">
        <v>115</v>
      </c>
      <c r="C90" s="6" t="s">
        <v>336</v>
      </c>
      <c r="D90" s="138">
        <f>IF(J87="","",J87)</f>
        <v>12</v>
      </c>
      <c r="E90" s="111" t="str">
        <f t="shared" ref="E90:E98" si="14">IF(D90="","","-")</f>
        <v>-</v>
      </c>
      <c r="F90" s="139">
        <f>IF(H87="","",H87)</f>
        <v>15</v>
      </c>
      <c r="G90" s="431" t="str">
        <f>IF(K87="","",IF(K87="○","×",IF(K87="×","○")))</f>
        <v>×</v>
      </c>
      <c r="H90" s="434"/>
      <c r="I90" s="435"/>
      <c r="J90" s="435"/>
      <c r="K90" s="436"/>
      <c r="L90" s="110">
        <v>8</v>
      </c>
      <c r="M90" s="111" t="str">
        <f t="shared" si="10"/>
        <v>-</v>
      </c>
      <c r="N90" s="112">
        <v>15</v>
      </c>
      <c r="O90" s="539" t="str">
        <f>IF(L90&lt;&gt;"",IF(L90&gt;N90,IF(L91&gt;N91,"○",IF(L92&gt;N92,"○","×")),IF(L91&gt;N91,IF(L92&gt;N92,"○","×"),"×")),"")</f>
        <v>×</v>
      </c>
      <c r="P90" s="110">
        <v>15</v>
      </c>
      <c r="Q90" s="111" t="str">
        <f t="shared" si="11"/>
        <v>-</v>
      </c>
      <c r="R90" s="112">
        <v>0</v>
      </c>
      <c r="S90" s="505" t="str">
        <f>IF(P90&lt;&gt;"",IF(P90&gt;R90,IF(P91&gt;R91,"○",IF(P92&gt;R92,"○","×")),IF(P91&gt;R91,IF(P92&gt;R92,"○","×"),"×")),"")</f>
        <v>○</v>
      </c>
      <c r="T90" s="517" t="s">
        <v>416</v>
      </c>
      <c r="U90" s="518"/>
      <c r="V90" s="518"/>
      <c r="W90" s="519"/>
      <c r="X90" s="106"/>
      <c r="Y90" s="123"/>
      <c r="Z90" s="124"/>
      <c r="AA90" s="123"/>
      <c r="AB90" s="124"/>
      <c r="AC90" s="125"/>
      <c r="AD90" s="124"/>
      <c r="AE90" s="124"/>
      <c r="AF90" s="125"/>
      <c r="AG90" s="29"/>
      <c r="AH90" s="29"/>
      <c r="AI90" s="29"/>
      <c r="AJ90" s="29"/>
      <c r="AK90" s="29"/>
      <c r="AL90" s="28" t="s">
        <v>311</v>
      </c>
      <c r="AM90" s="6" t="s">
        <v>284</v>
      </c>
      <c r="AN90" s="138">
        <f>IF(AT87="","",AT87)</f>
        <v>15</v>
      </c>
      <c r="AO90" s="111" t="str">
        <f t="shared" ref="AO90:AO98" si="15">IF(AN90="","","-")</f>
        <v>-</v>
      </c>
      <c r="AP90" s="139">
        <f>IF(AR87="","",AR87)</f>
        <v>8</v>
      </c>
      <c r="AQ90" s="431" t="str">
        <f>IF(AU87="","",IF(AU87="○","×",IF(AU87="×","○")))</f>
        <v>○</v>
      </c>
      <c r="AR90" s="434"/>
      <c r="AS90" s="435"/>
      <c r="AT90" s="435"/>
      <c r="AU90" s="436"/>
      <c r="AV90" s="110">
        <v>15</v>
      </c>
      <c r="AW90" s="111" t="str">
        <f t="shared" si="12"/>
        <v>-</v>
      </c>
      <c r="AX90" s="112">
        <v>5</v>
      </c>
      <c r="AY90" s="539" t="str">
        <f>IF(AV90&lt;&gt;"",IF(AV90&gt;AX90,IF(AV91&gt;AX91,"○",IF(AV92&gt;AX92,"○","×")),IF(AV91&gt;AX91,IF(AV92&gt;AX92,"○","×"),"×")),"")</f>
        <v>○</v>
      </c>
      <c r="AZ90" s="110">
        <v>11</v>
      </c>
      <c r="BA90" s="111" t="str">
        <f t="shared" si="13"/>
        <v>-</v>
      </c>
      <c r="BB90" s="112">
        <v>15</v>
      </c>
      <c r="BC90" s="505" t="str">
        <f>IF(AZ90&lt;&gt;"",IF(AZ90&gt;BB90,IF(AZ91&gt;BB91,"○",IF(AZ92&gt;BB92,"○","×")),IF(AZ91&gt;BB91,IF(AZ92&gt;BB92,"○","×"),"×")),"")</f>
        <v>×</v>
      </c>
      <c r="BD90" s="517" t="s">
        <v>419</v>
      </c>
      <c r="BE90" s="518"/>
      <c r="BF90" s="518"/>
      <c r="BG90" s="519"/>
      <c r="BH90" s="106"/>
      <c r="BI90" s="123"/>
      <c r="BJ90" s="124"/>
      <c r="BK90" s="123"/>
      <c r="BL90" s="124"/>
      <c r="BM90" s="125"/>
      <c r="BN90" s="124"/>
      <c r="BO90" s="124"/>
      <c r="BP90" s="125"/>
      <c r="BQ90" s="82"/>
      <c r="BS90" s="82"/>
      <c r="BT90" s="82"/>
    </row>
    <row r="91" spans="2:72" ht="12" customHeight="1" x14ac:dyDescent="0.15">
      <c r="B91" s="28" t="s">
        <v>35</v>
      </c>
      <c r="C91" s="8" t="s">
        <v>336</v>
      </c>
      <c r="D91" s="138">
        <f>IF(J88="","",J88)</f>
        <v>15</v>
      </c>
      <c r="E91" s="111" t="str">
        <f t="shared" si="14"/>
        <v>-</v>
      </c>
      <c r="F91" s="139">
        <f>IF(H88="","",H88)</f>
        <v>12</v>
      </c>
      <c r="G91" s="432" t="str">
        <f>IF(I88="","",I88)</f>
        <v>-</v>
      </c>
      <c r="H91" s="437"/>
      <c r="I91" s="438"/>
      <c r="J91" s="438"/>
      <c r="K91" s="439"/>
      <c r="L91" s="110">
        <v>15</v>
      </c>
      <c r="M91" s="111" t="str">
        <f t="shared" si="10"/>
        <v>-</v>
      </c>
      <c r="N91" s="112">
        <v>12</v>
      </c>
      <c r="O91" s="503"/>
      <c r="P91" s="110">
        <v>15</v>
      </c>
      <c r="Q91" s="111" t="str">
        <f t="shared" si="11"/>
        <v>-</v>
      </c>
      <c r="R91" s="112">
        <v>0</v>
      </c>
      <c r="S91" s="506"/>
      <c r="T91" s="520"/>
      <c r="U91" s="521"/>
      <c r="V91" s="521"/>
      <c r="W91" s="522"/>
      <c r="X91" s="106"/>
      <c r="Y91" s="121">
        <f>COUNTIF(D90:S92,"○")</f>
        <v>1</v>
      </c>
      <c r="Z91" s="122">
        <f>COUNTIF(D90:S92,"×")</f>
        <v>2</v>
      </c>
      <c r="AA91" s="129">
        <f>(IF((D90&gt;F90),1,0))+(IF((D91&gt;F91),1,0))+(IF((D92&gt;F92),1,0))+(IF((H90&gt;J90),1,0))+(IF((H91&gt;J91),1,0))+(IF((H92&gt;J92),1,0))+(IF((L90&gt;N90),1,0))+(IF((L91&gt;N91),1,0))+(IF((L92&gt;N92),1,0))+(IF((P90&gt;R90),1,0))+(IF((P91&gt;R91),1,0))+(IF((P92&gt;R92),1,0))</f>
        <v>4</v>
      </c>
      <c r="AB91" s="130">
        <f>(IF((D90&lt;F90),1,0))+(IF((D91&lt;F91),1,0))+(IF((D92&lt;F92),1,0))+(IF((H90&lt;J90),1,0))+(IF((H91&lt;J91),1,0))+(IF((H92&lt;J92),1,0))+(IF((L90&lt;N90),1,0))+(IF((L91&lt;N91),1,0))+(IF((L92&lt;N92),1,0))+(IF((P90&lt;R90),1,0))+(IF((P91&lt;R91),1,0))+(IF((P92&lt;R92),1,0))</f>
        <v>4</v>
      </c>
      <c r="AC91" s="131">
        <f>AA91-AB91</f>
        <v>0</v>
      </c>
      <c r="AD91" s="122">
        <f>SUM(D90:D92,H90:H92,L90:L92,P90:P92)</f>
        <v>102</v>
      </c>
      <c r="AE91" s="122">
        <f>SUM(F90:F92,J90:J92,N90:N92,R90:R92)</f>
        <v>84</v>
      </c>
      <c r="AF91" s="126">
        <f>AD91-AE91</f>
        <v>18</v>
      </c>
      <c r="AG91" s="29"/>
      <c r="AH91" s="29"/>
      <c r="AI91" s="29"/>
      <c r="AJ91" s="29"/>
      <c r="AK91" s="29"/>
      <c r="AL91" s="28" t="s">
        <v>310</v>
      </c>
      <c r="AM91" s="8" t="s">
        <v>284</v>
      </c>
      <c r="AN91" s="138">
        <f>IF(AT88="","",AT88)</f>
        <v>15</v>
      </c>
      <c r="AO91" s="111" t="str">
        <f t="shared" si="15"/>
        <v>-</v>
      </c>
      <c r="AP91" s="139">
        <f>IF(AR88="","",AR88)</f>
        <v>12</v>
      </c>
      <c r="AQ91" s="432" t="str">
        <f>IF(AS88="","",AS88)</f>
        <v>-</v>
      </c>
      <c r="AR91" s="437"/>
      <c r="AS91" s="438"/>
      <c r="AT91" s="438"/>
      <c r="AU91" s="439"/>
      <c r="AV91" s="110">
        <v>15</v>
      </c>
      <c r="AW91" s="111" t="str">
        <f t="shared" si="12"/>
        <v>-</v>
      </c>
      <c r="AX91" s="112">
        <v>9</v>
      </c>
      <c r="AY91" s="503"/>
      <c r="AZ91" s="110">
        <v>12</v>
      </c>
      <c r="BA91" s="111" t="str">
        <f t="shared" si="13"/>
        <v>-</v>
      </c>
      <c r="BB91" s="112">
        <v>15</v>
      </c>
      <c r="BC91" s="506"/>
      <c r="BD91" s="520"/>
      <c r="BE91" s="521"/>
      <c r="BF91" s="521"/>
      <c r="BG91" s="522"/>
      <c r="BH91" s="106"/>
      <c r="BI91" s="121">
        <f>COUNTIF(AN90:BC92,"○")</f>
        <v>2</v>
      </c>
      <c r="BJ91" s="122">
        <f>COUNTIF(AN90:BC92,"×")</f>
        <v>1</v>
      </c>
      <c r="BK91" s="129">
        <f>(IF((AN90&gt;AP90),1,0))+(IF((AN91&gt;AP91),1,0))+(IF((AN92&gt;AP92),1,0))+(IF((AR90&gt;AT90),1,0))+(IF((AR91&gt;AT91),1,0))+(IF((AR92&gt;AT92),1,0))+(IF((AV90&gt;AX90),1,0))+(IF((AV91&gt;AX91),1,0))+(IF((AV92&gt;AX92),1,0))+(IF((AZ90&gt;BB90),1,0))+(IF((AZ91&gt;BB91),1,0))+(IF((AZ92&gt;BB92),1,0))</f>
        <v>4</v>
      </c>
      <c r="BL91" s="130">
        <f>(IF((AN90&lt;AP90),1,0))+(IF((AN91&lt;AP91),1,0))+(IF((AN92&lt;AP92),1,0))+(IF((AR90&lt;AT90),1,0))+(IF((AR91&lt;AT91),1,0))+(IF((AR92&lt;AT92),1,0))+(IF((AV90&lt;AX90),1,0))+(IF((AV91&lt;AX91),1,0))+(IF((AV92&lt;AX92),1,0))+(IF((AZ90&lt;BB90),1,0))+(IF((AZ91&lt;BB91),1,0))+(IF((AZ92&lt;BB92),1,0))</f>
        <v>2</v>
      </c>
      <c r="BM91" s="131">
        <f>BK91-BL91</f>
        <v>2</v>
      </c>
      <c r="BN91" s="122">
        <f>SUM(AN90:AN92,AR90:AR92,AV90:AV92,AZ90:AZ92)</f>
        <v>83</v>
      </c>
      <c r="BO91" s="122">
        <f>SUM(AP90:AP92,AT90:AT92,AX90:AX92,BB90:BB92)</f>
        <v>64</v>
      </c>
      <c r="BP91" s="126">
        <f>BN91-BO91</f>
        <v>19</v>
      </c>
      <c r="BQ91" s="82"/>
      <c r="BS91" s="82"/>
      <c r="BT91" s="82"/>
    </row>
    <row r="92" spans="2:72" ht="12" customHeight="1" x14ac:dyDescent="0.15">
      <c r="B92" s="11"/>
      <c r="C92" s="12" t="s">
        <v>94</v>
      </c>
      <c r="D92" s="149">
        <f>IF(J89="","",J89)</f>
        <v>13</v>
      </c>
      <c r="E92" s="111" t="str">
        <f t="shared" si="14"/>
        <v>-</v>
      </c>
      <c r="F92" s="150">
        <f>IF(H89="","",H89)</f>
        <v>15</v>
      </c>
      <c r="G92" s="433" t="str">
        <f>IF(I89="","",I89)</f>
        <v>-</v>
      </c>
      <c r="H92" s="440"/>
      <c r="I92" s="441"/>
      <c r="J92" s="441"/>
      <c r="K92" s="442"/>
      <c r="L92" s="132">
        <v>9</v>
      </c>
      <c r="M92" s="111" t="str">
        <f t="shared" si="10"/>
        <v>-</v>
      </c>
      <c r="N92" s="133">
        <v>15</v>
      </c>
      <c r="O92" s="504"/>
      <c r="P92" s="132"/>
      <c r="Q92" s="134" t="str">
        <f t="shared" si="11"/>
        <v/>
      </c>
      <c r="R92" s="133"/>
      <c r="S92" s="507"/>
      <c r="T92" s="135">
        <f>Y91</f>
        <v>1</v>
      </c>
      <c r="U92" s="136" t="s">
        <v>2</v>
      </c>
      <c r="V92" s="136">
        <f>Z91</f>
        <v>2</v>
      </c>
      <c r="W92" s="137" t="s">
        <v>1</v>
      </c>
      <c r="X92" s="106"/>
      <c r="Y92" s="156"/>
      <c r="Z92" s="157"/>
      <c r="AA92" s="156"/>
      <c r="AB92" s="157"/>
      <c r="AC92" s="158"/>
      <c r="AD92" s="157"/>
      <c r="AE92" s="157"/>
      <c r="AF92" s="158"/>
      <c r="AG92" s="33"/>
      <c r="AH92" s="33"/>
      <c r="AI92" s="33"/>
      <c r="AJ92" s="33"/>
      <c r="AK92" s="33"/>
      <c r="AL92" s="11"/>
      <c r="AM92" s="12" t="s">
        <v>173</v>
      </c>
      <c r="AN92" s="149" t="str">
        <f>IF(AT89="","",AT89)</f>
        <v/>
      </c>
      <c r="AO92" s="111" t="str">
        <f t="shared" si="15"/>
        <v/>
      </c>
      <c r="AP92" s="150" t="str">
        <f>IF(AR89="","",AR89)</f>
        <v/>
      </c>
      <c r="AQ92" s="433" t="str">
        <f>IF(AS89="","",AS89)</f>
        <v/>
      </c>
      <c r="AR92" s="440"/>
      <c r="AS92" s="441"/>
      <c r="AT92" s="441"/>
      <c r="AU92" s="442"/>
      <c r="AV92" s="132"/>
      <c r="AW92" s="111" t="str">
        <f t="shared" si="12"/>
        <v/>
      </c>
      <c r="AX92" s="133"/>
      <c r="AY92" s="504"/>
      <c r="AZ92" s="132"/>
      <c r="BA92" s="134" t="str">
        <f t="shared" si="13"/>
        <v/>
      </c>
      <c r="BB92" s="133"/>
      <c r="BC92" s="507"/>
      <c r="BD92" s="135">
        <f>BI91</f>
        <v>2</v>
      </c>
      <c r="BE92" s="136" t="s">
        <v>2</v>
      </c>
      <c r="BF92" s="136">
        <f>BJ91</f>
        <v>1</v>
      </c>
      <c r="BG92" s="137" t="s">
        <v>1</v>
      </c>
      <c r="BH92" s="106"/>
      <c r="BI92" s="156"/>
      <c r="BJ92" s="157"/>
      <c r="BK92" s="156"/>
      <c r="BL92" s="157"/>
      <c r="BM92" s="158"/>
      <c r="BN92" s="157"/>
      <c r="BO92" s="157"/>
      <c r="BP92" s="158"/>
      <c r="BQ92" s="82"/>
      <c r="BS92" s="82"/>
      <c r="BT92" s="82"/>
    </row>
    <row r="93" spans="2:72" ht="12" customHeight="1" x14ac:dyDescent="0.15">
      <c r="B93" s="7" t="s">
        <v>309</v>
      </c>
      <c r="C93" s="8" t="s">
        <v>284</v>
      </c>
      <c r="D93" s="138">
        <f>IF(N87="","",N87)</f>
        <v>15</v>
      </c>
      <c r="E93" s="141" t="str">
        <f t="shared" si="14"/>
        <v>-</v>
      </c>
      <c r="F93" s="139">
        <f>IF(L87="","",L87)</f>
        <v>9</v>
      </c>
      <c r="G93" s="431" t="str">
        <f>IF(O87="","",IF(O87="○","×",IF(O87="×","○")))</f>
        <v>○</v>
      </c>
      <c r="H93" s="159">
        <f>IF(N90="","",N90)</f>
        <v>15</v>
      </c>
      <c r="I93" s="111" t="str">
        <f t="shared" ref="I93:I98" si="16">IF(H93="","","-")</f>
        <v>-</v>
      </c>
      <c r="J93" s="139">
        <f>IF(L90="","",L90)</f>
        <v>8</v>
      </c>
      <c r="K93" s="431" t="str">
        <f>IF(O90="","",IF(O90="○","×",IF(O90="×","○")))</f>
        <v>○</v>
      </c>
      <c r="L93" s="434"/>
      <c r="M93" s="435"/>
      <c r="N93" s="435"/>
      <c r="O93" s="436"/>
      <c r="P93" s="110">
        <v>15</v>
      </c>
      <c r="Q93" s="111" t="str">
        <f t="shared" si="11"/>
        <v>-</v>
      </c>
      <c r="R93" s="112">
        <v>8</v>
      </c>
      <c r="S93" s="506" t="str">
        <f>IF(P93&lt;&gt;"",IF(P93&gt;R93,IF(P94&gt;R94,"○",IF(P95&gt;R95,"○","×")),IF(P94&gt;R94,IF(P95&gt;R95,"○","×"),"×")),"")</f>
        <v>○</v>
      </c>
      <c r="T93" s="517" t="s">
        <v>414</v>
      </c>
      <c r="U93" s="518"/>
      <c r="V93" s="518"/>
      <c r="W93" s="519"/>
      <c r="X93" s="106"/>
      <c r="Y93" s="121"/>
      <c r="Z93" s="122"/>
      <c r="AA93" s="121"/>
      <c r="AB93" s="122"/>
      <c r="AC93" s="126"/>
      <c r="AD93" s="122"/>
      <c r="AE93" s="122"/>
      <c r="AF93" s="126"/>
      <c r="AG93" s="29"/>
      <c r="AH93" s="29"/>
      <c r="AI93" s="29"/>
      <c r="AJ93" s="29"/>
      <c r="AK93" s="29"/>
      <c r="AL93" s="7" t="s">
        <v>278</v>
      </c>
      <c r="AM93" s="8" t="s">
        <v>276</v>
      </c>
      <c r="AN93" s="138">
        <f>IF(AX87="","",AX87)</f>
        <v>6</v>
      </c>
      <c r="AO93" s="141" t="str">
        <f t="shared" si="15"/>
        <v>-</v>
      </c>
      <c r="AP93" s="139">
        <f>IF(AV87="","",AV87)</f>
        <v>15</v>
      </c>
      <c r="AQ93" s="431" t="str">
        <f>IF(AY87="","",IF(AY87="○","×",IF(AY87="×","○")))</f>
        <v>×</v>
      </c>
      <c r="AR93" s="159">
        <f>IF(AX90="","",AX90)</f>
        <v>5</v>
      </c>
      <c r="AS93" s="111" t="str">
        <f t="shared" ref="AS93:AS98" si="17">IF(AR93="","","-")</f>
        <v>-</v>
      </c>
      <c r="AT93" s="139">
        <f>IF(AV90="","",AV90)</f>
        <v>15</v>
      </c>
      <c r="AU93" s="431" t="str">
        <f>IF(AY90="","",IF(AY90="○","×",IF(AY90="×","○")))</f>
        <v>×</v>
      </c>
      <c r="AV93" s="434"/>
      <c r="AW93" s="435"/>
      <c r="AX93" s="435"/>
      <c r="AY93" s="436"/>
      <c r="AZ93" s="110">
        <v>11</v>
      </c>
      <c r="BA93" s="111" t="str">
        <f t="shared" si="13"/>
        <v>-</v>
      </c>
      <c r="BB93" s="112">
        <v>15</v>
      </c>
      <c r="BC93" s="506" t="str">
        <f>IF(AZ93&lt;&gt;"",IF(AZ93&gt;BB93,IF(AZ94&gt;BB94,"○",IF(AZ95&gt;BB95,"○","×")),IF(AZ94&gt;BB94,IF(AZ95&gt;BB95,"○","×"),"×")),"")</f>
        <v>×</v>
      </c>
      <c r="BD93" s="517" t="s">
        <v>421</v>
      </c>
      <c r="BE93" s="518"/>
      <c r="BF93" s="518"/>
      <c r="BG93" s="519"/>
      <c r="BH93" s="106"/>
      <c r="BI93" s="121"/>
      <c r="BJ93" s="122"/>
      <c r="BK93" s="121"/>
      <c r="BL93" s="122"/>
      <c r="BM93" s="126"/>
      <c r="BN93" s="122"/>
      <c r="BO93" s="122"/>
      <c r="BP93" s="126"/>
    </row>
    <row r="94" spans="2:72" ht="12" customHeight="1" x14ac:dyDescent="0.15">
      <c r="B94" s="7" t="s">
        <v>308</v>
      </c>
      <c r="C94" s="8" t="s">
        <v>284</v>
      </c>
      <c r="D94" s="138">
        <f>IF(N88="","",N88)</f>
        <v>9</v>
      </c>
      <c r="E94" s="111" t="str">
        <f t="shared" si="14"/>
        <v>-</v>
      </c>
      <c r="F94" s="139">
        <f>IF(L88="","",L88)</f>
        <v>15</v>
      </c>
      <c r="G94" s="432" t="str">
        <f>IF(I91="","",I91)</f>
        <v/>
      </c>
      <c r="H94" s="159">
        <f>IF(N91="","",N91)</f>
        <v>12</v>
      </c>
      <c r="I94" s="111" t="str">
        <f t="shared" si="16"/>
        <v>-</v>
      </c>
      <c r="J94" s="139">
        <f>IF(L91="","",L91)</f>
        <v>15</v>
      </c>
      <c r="K94" s="432" t="str">
        <f>IF(M91="","",M91)</f>
        <v>-</v>
      </c>
      <c r="L94" s="437"/>
      <c r="M94" s="438"/>
      <c r="N94" s="438"/>
      <c r="O94" s="439"/>
      <c r="P94" s="110">
        <v>15</v>
      </c>
      <c r="Q94" s="111" t="str">
        <f t="shared" si="11"/>
        <v>-</v>
      </c>
      <c r="R94" s="112">
        <v>8</v>
      </c>
      <c r="S94" s="506"/>
      <c r="T94" s="520"/>
      <c r="U94" s="521"/>
      <c r="V94" s="521"/>
      <c r="W94" s="522"/>
      <c r="X94" s="106"/>
      <c r="Y94" s="121">
        <f>COUNTIF(D93:S95,"○")</f>
        <v>3</v>
      </c>
      <c r="Z94" s="122">
        <f>COUNTIF(D93:S95,"×")</f>
        <v>0</v>
      </c>
      <c r="AA94" s="129">
        <f>(IF((D93&gt;F93),1,0))+(IF((D94&gt;F94),1,0))+(IF((D95&gt;F95),1,0))+(IF((H93&gt;J93),1,0))+(IF((H94&gt;J94),1,0))+(IF((H95&gt;J95),1,0))+(IF((L93&gt;N93),1,0))+(IF((L94&gt;N94),1,0))+(IF((L95&gt;N95),1,0))+(IF((P93&gt;R93),1,0))+(IF((P94&gt;R94),1,0))+(IF((P95&gt;R95),1,0))</f>
        <v>6</v>
      </c>
      <c r="AB94" s="130">
        <f>(IF((D93&lt;F93),1,0))+(IF((D94&lt;F94),1,0))+(IF((D95&lt;F95),1,0))+(IF((H93&lt;J93),1,0))+(IF((H94&lt;J94),1,0))+(IF((H95&lt;J95),1,0))+(IF((L93&lt;N93),1,0))+(IF((L94&lt;N94),1,0))+(IF((L95&lt;N95),1,0))+(IF((P93&lt;R93),1,0))+(IF((P94&lt;R94),1,0))+(IF((P95&lt;R95),1,0))</f>
        <v>2</v>
      </c>
      <c r="AC94" s="131">
        <f>AA94-AB94</f>
        <v>4</v>
      </c>
      <c r="AD94" s="122">
        <f>SUM(D93:D95,H93:H95,L93:L95,P93:P95)</f>
        <v>111</v>
      </c>
      <c r="AE94" s="122">
        <f>SUM(F93:F95,J93:J95,N93:N95,R93:R95)</f>
        <v>78</v>
      </c>
      <c r="AF94" s="126">
        <f>AD94-AE94</f>
        <v>33</v>
      </c>
      <c r="AG94" s="29"/>
      <c r="AH94" s="29"/>
      <c r="AI94" s="29"/>
      <c r="AJ94" s="29"/>
      <c r="AK94" s="29"/>
      <c r="AL94" s="7" t="s">
        <v>275</v>
      </c>
      <c r="AM94" s="8" t="s">
        <v>276</v>
      </c>
      <c r="AN94" s="138">
        <f>IF(AX88="","",AX88)</f>
        <v>7</v>
      </c>
      <c r="AO94" s="111" t="str">
        <f t="shared" si="15"/>
        <v>-</v>
      </c>
      <c r="AP94" s="139">
        <f>IF(AV88="","",AV88)</f>
        <v>15</v>
      </c>
      <c r="AQ94" s="432" t="str">
        <f>IF(AS91="","",AS91)</f>
        <v/>
      </c>
      <c r="AR94" s="159">
        <f>IF(AX91="","",AX91)</f>
        <v>9</v>
      </c>
      <c r="AS94" s="111" t="str">
        <f t="shared" si="17"/>
        <v>-</v>
      </c>
      <c r="AT94" s="139">
        <f>IF(AV91="","",AV91)</f>
        <v>15</v>
      </c>
      <c r="AU94" s="432" t="str">
        <f>IF(AW91="","",AW91)</f>
        <v>-</v>
      </c>
      <c r="AV94" s="437"/>
      <c r="AW94" s="438"/>
      <c r="AX94" s="438"/>
      <c r="AY94" s="439"/>
      <c r="AZ94" s="110">
        <v>6</v>
      </c>
      <c r="BA94" s="111" t="str">
        <f t="shared" si="13"/>
        <v>-</v>
      </c>
      <c r="BB94" s="112">
        <v>15</v>
      </c>
      <c r="BC94" s="506"/>
      <c r="BD94" s="520"/>
      <c r="BE94" s="521"/>
      <c r="BF94" s="521"/>
      <c r="BG94" s="522"/>
      <c r="BH94" s="106"/>
      <c r="BI94" s="121">
        <f>COUNTIF(AN93:BC95,"○")</f>
        <v>0</v>
      </c>
      <c r="BJ94" s="122">
        <f>COUNTIF(AN93:BC95,"×")</f>
        <v>3</v>
      </c>
      <c r="BK94" s="129">
        <f>(IF((AN93&gt;AP93),1,0))+(IF((AN94&gt;AP94),1,0))+(IF((AN95&gt;AP95),1,0))+(IF((AR93&gt;AT93),1,0))+(IF((AR94&gt;AT94),1,0))+(IF((AR95&gt;AT95),1,0))+(IF((AV93&gt;AX93),1,0))+(IF((AV94&gt;AX94),1,0))+(IF((AV95&gt;AX95),1,0))+(IF((AZ93&gt;BB93),1,0))+(IF((AZ94&gt;BB94),1,0))+(IF((AZ95&gt;BB95),1,0))</f>
        <v>0</v>
      </c>
      <c r="BL94" s="130">
        <f>(IF((AN93&lt;AP93),1,0))+(IF((AN94&lt;AP94),1,0))+(IF((AN95&lt;AP95),1,0))+(IF((AR93&lt;AT93),1,0))+(IF((AR94&lt;AT94),1,0))+(IF((AR95&lt;AT95),1,0))+(IF((AV93&lt;AX93),1,0))+(IF((AV94&lt;AX94),1,0))+(IF((AV95&lt;AX95),1,0))+(IF((AZ93&lt;BB93),1,0))+(IF((AZ94&lt;BB94),1,0))+(IF((AZ95&lt;BB95),1,0))</f>
        <v>6</v>
      </c>
      <c r="BM94" s="131">
        <f>BK94-BL94</f>
        <v>-6</v>
      </c>
      <c r="BN94" s="122">
        <f>SUM(AN93:AN95,AR93:AR95,AV93:AV95,AZ93:AZ95)</f>
        <v>44</v>
      </c>
      <c r="BO94" s="122">
        <f>SUM(AP93:AP95,AT93:AT95,AX93:AX95,BB93:BB95)</f>
        <v>90</v>
      </c>
      <c r="BP94" s="126">
        <f>BN94-BO94</f>
        <v>-46</v>
      </c>
    </row>
    <row r="95" spans="2:72" ht="12" customHeight="1" x14ac:dyDescent="0.15">
      <c r="B95" s="11"/>
      <c r="C95" s="12" t="s">
        <v>173</v>
      </c>
      <c r="D95" s="149">
        <f>IF(N89="","",N89)</f>
        <v>15</v>
      </c>
      <c r="E95" s="134" t="str">
        <f t="shared" si="14"/>
        <v>-</v>
      </c>
      <c r="F95" s="150">
        <f>IF(L89="","",L89)</f>
        <v>6</v>
      </c>
      <c r="G95" s="433" t="str">
        <f>IF(I92="","",I92)</f>
        <v/>
      </c>
      <c r="H95" s="160">
        <f>IF(N92="","",N92)</f>
        <v>15</v>
      </c>
      <c r="I95" s="111" t="str">
        <f t="shared" si="16"/>
        <v>-</v>
      </c>
      <c r="J95" s="150">
        <f>IF(L92="","",L92)</f>
        <v>9</v>
      </c>
      <c r="K95" s="433" t="str">
        <f>IF(M92="","",M92)</f>
        <v>-</v>
      </c>
      <c r="L95" s="440"/>
      <c r="M95" s="441"/>
      <c r="N95" s="441"/>
      <c r="O95" s="442"/>
      <c r="P95" s="132"/>
      <c r="Q95" s="111" t="str">
        <f t="shared" si="11"/>
        <v/>
      </c>
      <c r="R95" s="133"/>
      <c r="S95" s="507"/>
      <c r="T95" s="135">
        <f>Y94</f>
        <v>3</v>
      </c>
      <c r="U95" s="136" t="s">
        <v>2</v>
      </c>
      <c r="V95" s="136">
        <f>Z94</f>
        <v>0</v>
      </c>
      <c r="W95" s="137" t="s">
        <v>1</v>
      </c>
      <c r="X95" s="106"/>
      <c r="Y95" s="121"/>
      <c r="Z95" s="122"/>
      <c r="AA95" s="121"/>
      <c r="AB95" s="122"/>
      <c r="AC95" s="126"/>
      <c r="AD95" s="122"/>
      <c r="AE95" s="122"/>
      <c r="AF95" s="126"/>
      <c r="AG95" s="33"/>
      <c r="AH95" s="33"/>
      <c r="AI95" s="33"/>
      <c r="AJ95" s="33"/>
      <c r="AK95" s="33"/>
      <c r="AL95" s="11"/>
      <c r="AM95" s="32" t="s">
        <v>90</v>
      </c>
      <c r="AN95" s="149" t="str">
        <f>IF(AX89="","",AX89)</f>
        <v/>
      </c>
      <c r="AO95" s="134" t="str">
        <f t="shared" si="15"/>
        <v/>
      </c>
      <c r="AP95" s="150" t="str">
        <f>IF(AV89="","",AV89)</f>
        <v/>
      </c>
      <c r="AQ95" s="433" t="str">
        <f>IF(AS92="","",AS92)</f>
        <v/>
      </c>
      <c r="AR95" s="160" t="str">
        <f>IF(AX92="","",AX92)</f>
        <v/>
      </c>
      <c r="AS95" s="111" t="str">
        <f t="shared" si="17"/>
        <v/>
      </c>
      <c r="AT95" s="150" t="str">
        <f>IF(AV92="","",AV92)</f>
        <v/>
      </c>
      <c r="AU95" s="433" t="str">
        <f>IF(AW92="","",AW92)</f>
        <v/>
      </c>
      <c r="AV95" s="440"/>
      <c r="AW95" s="441"/>
      <c r="AX95" s="441"/>
      <c r="AY95" s="442"/>
      <c r="AZ95" s="132"/>
      <c r="BA95" s="111" t="str">
        <f t="shared" si="13"/>
        <v/>
      </c>
      <c r="BB95" s="133"/>
      <c r="BC95" s="507"/>
      <c r="BD95" s="135">
        <f>BI94</f>
        <v>0</v>
      </c>
      <c r="BE95" s="136" t="s">
        <v>2</v>
      </c>
      <c r="BF95" s="136">
        <f>BJ94</f>
        <v>3</v>
      </c>
      <c r="BG95" s="137" t="s">
        <v>1</v>
      </c>
      <c r="BH95" s="106"/>
      <c r="BI95" s="121"/>
      <c r="BJ95" s="122"/>
      <c r="BK95" s="121"/>
      <c r="BL95" s="122"/>
      <c r="BM95" s="126"/>
      <c r="BN95" s="122"/>
      <c r="BO95" s="122"/>
      <c r="BP95" s="126"/>
    </row>
    <row r="96" spans="2:72" ht="12" customHeight="1" x14ac:dyDescent="0.15">
      <c r="B96" s="28" t="s">
        <v>216</v>
      </c>
      <c r="C96" s="8" t="s">
        <v>333</v>
      </c>
      <c r="D96" s="138">
        <f>IF(R87="","",R87)</f>
        <v>0</v>
      </c>
      <c r="E96" s="111" t="str">
        <f t="shared" si="14"/>
        <v>-</v>
      </c>
      <c r="F96" s="139">
        <f>IF(P87="","",P87)</f>
        <v>15</v>
      </c>
      <c r="G96" s="431" t="str">
        <f>IF(S87="","",IF(S87="○","×",IF(S87="×","○")))</f>
        <v>×</v>
      </c>
      <c r="H96" s="159">
        <f>IF(R90="","",R90)</f>
        <v>0</v>
      </c>
      <c r="I96" s="141" t="str">
        <f t="shared" si="16"/>
        <v>-</v>
      </c>
      <c r="J96" s="139">
        <f>IF(P90="","",P90)</f>
        <v>15</v>
      </c>
      <c r="K96" s="431" t="str">
        <f>IF(S90="","",IF(S90="○","×",IF(S90="×","○")))</f>
        <v>×</v>
      </c>
      <c r="L96" s="163">
        <f>IF(R93="","",R93)</f>
        <v>8</v>
      </c>
      <c r="M96" s="111" t="str">
        <f>IF(L96="","","-")</f>
        <v>-</v>
      </c>
      <c r="N96" s="162">
        <f>IF(P93="","",P93)</f>
        <v>15</v>
      </c>
      <c r="O96" s="431" t="str">
        <f>IF(S93="","",IF(S93="○","×",IF(S93="×","○")))</f>
        <v>×</v>
      </c>
      <c r="P96" s="434"/>
      <c r="Q96" s="435"/>
      <c r="R96" s="435"/>
      <c r="S96" s="487"/>
      <c r="T96" s="530" t="s">
        <v>410</v>
      </c>
      <c r="U96" s="531"/>
      <c r="V96" s="531"/>
      <c r="W96" s="532"/>
      <c r="X96" s="106"/>
      <c r="Y96" s="123"/>
      <c r="Z96" s="124"/>
      <c r="AA96" s="123"/>
      <c r="AB96" s="124"/>
      <c r="AC96" s="125"/>
      <c r="AD96" s="124"/>
      <c r="AE96" s="124"/>
      <c r="AF96" s="125"/>
      <c r="AG96" s="29"/>
      <c r="AH96" s="29"/>
      <c r="AI96" s="29"/>
      <c r="AJ96" s="29"/>
      <c r="AK96" s="29"/>
      <c r="AL96" s="5" t="s">
        <v>112</v>
      </c>
      <c r="AM96" s="6" t="s">
        <v>335</v>
      </c>
      <c r="AN96" s="138">
        <f>IF(BB87="","",BB87)</f>
        <v>13</v>
      </c>
      <c r="AO96" s="111" t="str">
        <f t="shared" si="15"/>
        <v>-</v>
      </c>
      <c r="AP96" s="139">
        <f>IF(AZ87="","",AZ87)</f>
        <v>15</v>
      </c>
      <c r="AQ96" s="431" t="str">
        <f>IF(BC87="","",IF(BC87="○","×",IF(BC87="×","○")))</f>
        <v>○</v>
      </c>
      <c r="AR96" s="159">
        <f>IF(BB90="","",BB90)</f>
        <v>15</v>
      </c>
      <c r="AS96" s="141" t="str">
        <f t="shared" si="17"/>
        <v>-</v>
      </c>
      <c r="AT96" s="139">
        <f>IF(AZ90="","",AZ90)</f>
        <v>11</v>
      </c>
      <c r="AU96" s="431" t="str">
        <f>IF(BC90="","",IF(BC90="○","×",IF(BC90="×","○")))</f>
        <v>○</v>
      </c>
      <c r="AV96" s="163">
        <f>IF(BB93="","",BB93)</f>
        <v>15</v>
      </c>
      <c r="AW96" s="111" t="str">
        <f>IF(AV96="","","-")</f>
        <v>-</v>
      </c>
      <c r="AX96" s="162">
        <f>IF(AZ93="","",AZ93)</f>
        <v>11</v>
      </c>
      <c r="AY96" s="431" t="str">
        <f>IF(BC93="","",IF(BC93="○","×",IF(BC93="×","○")))</f>
        <v>○</v>
      </c>
      <c r="AZ96" s="434"/>
      <c r="BA96" s="435"/>
      <c r="BB96" s="435"/>
      <c r="BC96" s="487"/>
      <c r="BD96" s="517" t="s">
        <v>418</v>
      </c>
      <c r="BE96" s="518"/>
      <c r="BF96" s="518"/>
      <c r="BG96" s="519"/>
      <c r="BH96" s="106"/>
      <c r="BI96" s="123"/>
      <c r="BJ96" s="124"/>
      <c r="BK96" s="123"/>
      <c r="BL96" s="124"/>
      <c r="BM96" s="125"/>
      <c r="BN96" s="124"/>
      <c r="BO96" s="124"/>
      <c r="BP96" s="125"/>
      <c r="BS96" s="82"/>
      <c r="BT96" s="82"/>
    </row>
    <row r="97" spans="2:73" ht="12" customHeight="1" x14ac:dyDescent="0.15">
      <c r="B97" s="28" t="s">
        <v>215</v>
      </c>
      <c r="C97" s="8" t="s">
        <v>334</v>
      </c>
      <c r="D97" s="138">
        <f>IF(R88="","",R88)</f>
        <v>0</v>
      </c>
      <c r="E97" s="111" t="str">
        <f t="shared" si="14"/>
        <v>-</v>
      </c>
      <c r="F97" s="139">
        <f>IF(P88="","",P88)</f>
        <v>15</v>
      </c>
      <c r="G97" s="432" t="str">
        <f>IF(I94="","",I94)</f>
        <v>-</v>
      </c>
      <c r="H97" s="159">
        <f>IF(R91="","",R91)</f>
        <v>0</v>
      </c>
      <c r="I97" s="111" t="str">
        <f t="shared" si="16"/>
        <v>-</v>
      </c>
      <c r="J97" s="139">
        <f>IF(P91="","",P91)</f>
        <v>15</v>
      </c>
      <c r="K97" s="432" t="str">
        <f>IF(M94="","",M94)</f>
        <v/>
      </c>
      <c r="L97" s="159">
        <f>IF(R94="","",R94)</f>
        <v>8</v>
      </c>
      <c r="M97" s="111" t="str">
        <f>IF(L97="","","-")</f>
        <v>-</v>
      </c>
      <c r="N97" s="139">
        <f>IF(P94="","",P94)</f>
        <v>15</v>
      </c>
      <c r="O97" s="432" t="str">
        <f>IF(Q94="","",Q94)</f>
        <v>-</v>
      </c>
      <c r="P97" s="437"/>
      <c r="Q97" s="438"/>
      <c r="R97" s="438"/>
      <c r="S97" s="488"/>
      <c r="T97" s="533"/>
      <c r="U97" s="534"/>
      <c r="V97" s="534"/>
      <c r="W97" s="535"/>
      <c r="X97" s="106"/>
      <c r="Y97" s="121">
        <f>COUNTIF(D96:S98,"○")</f>
        <v>0</v>
      </c>
      <c r="Z97" s="122">
        <f>COUNTIF(D96:S98,"×")</f>
        <v>3</v>
      </c>
      <c r="AA97" s="129">
        <f>(IF((D96&gt;F96),1,0))+(IF((D97&gt;F97),1,0))+(IF((D98&gt;F98),1,0))+(IF((H96&gt;J96),1,0))+(IF((H97&gt;J97),1,0))+(IF((H98&gt;J98),1,0))+(IF((L96&gt;N96),1,0))+(IF((L97&gt;N97),1,0))+(IF((L98&gt;N98),1,0))+(IF((P96&gt;R96),1,0))+(IF((P97&gt;R97),1,0))+(IF((P98&gt;R98),1,0))</f>
        <v>0</v>
      </c>
      <c r="AB97" s="130">
        <f>(IF((D96&lt;F96),1,0))+(IF((D97&lt;F97),1,0))+(IF((D98&lt;F98),1,0))+(IF((H96&lt;J96),1,0))+(IF((H97&lt;J97),1,0))+(IF((H98&lt;J98),1,0))+(IF((L96&lt;N96),1,0))+(IF((L97&lt;N97),1,0))+(IF((L98&lt;N98),1,0))+(IF((P96&lt;R96),1,0))+(IF((P97&lt;R97),1,0))+(IF((P98&lt;R98),1,0))</f>
        <v>6</v>
      </c>
      <c r="AC97" s="131">
        <f>AA97-AB97</f>
        <v>-6</v>
      </c>
      <c r="AD97" s="122">
        <f>SUM(D96:D98,H96:H98,L96:L98,P96:P98)</f>
        <v>16</v>
      </c>
      <c r="AE97" s="122">
        <f>SUM(F96:F98,J96:J98,N96:N98,R96:R98)</f>
        <v>90</v>
      </c>
      <c r="AF97" s="126">
        <f>AD97-AE97</f>
        <v>-74</v>
      </c>
      <c r="AG97" s="29"/>
      <c r="AH97" s="29"/>
      <c r="AI97" s="29"/>
      <c r="AJ97" s="29"/>
      <c r="AK97" s="29"/>
      <c r="AL97" s="7" t="s">
        <v>111</v>
      </c>
      <c r="AM97" s="8" t="s">
        <v>335</v>
      </c>
      <c r="AN97" s="138">
        <f>IF(BB88="","",BB88)</f>
        <v>15</v>
      </c>
      <c r="AO97" s="111" t="str">
        <f t="shared" si="15"/>
        <v>-</v>
      </c>
      <c r="AP97" s="139">
        <f>IF(AZ88="","",AZ88)</f>
        <v>12</v>
      </c>
      <c r="AQ97" s="432" t="str">
        <f>IF(AS94="","",AS94)</f>
        <v>-</v>
      </c>
      <c r="AR97" s="159">
        <f>IF(BB91="","",BB91)</f>
        <v>15</v>
      </c>
      <c r="AS97" s="111" t="str">
        <f t="shared" si="17"/>
        <v>-</v>
      </c>
      <c r="AT97" s="139">
        <f>IF(AZ91="","",AZ91)</f>
        <v>12</v>
      </c>
      <c r="AU97" s="432" t="str">
        <f>IF(AW94="","",AW94)</f>
        <v/>
      </c>
      <c r="AV97" s="159">
        <f>IF(BB94="","",BB94)</f>
        <v>15</v>
      </c>
      <c r="AW97" s="111" t="str">
        <f>IF(AV97="","","-")</f>
        <v>-</v>
      </c>
      <c r="AX97" s="139">
        <f>IF(AZ94="","",AZ94)</f>
        <v>6</v>
      </c>
      <c r="AY97" s="432" t="str">
        <f>IF(BA94="","",BA94)</f>
        <v>-</v>
      </c>
      <c r="AZ97" s="437"/>
      <c r="BA97" s="438"/>
      <c r="BB97" s="438"/>
      <c r="BC97" s="488"/>
      <c r="BD97" s="520"/>
      <c r="BE97" s="521"/>
      <c r="BF97" s="521"/>
      <c r="BG97" s="522"/>
      <c r="BH97" s="106"/>
      <c r="BI97" s="121">
        <f>COUNTIF(AN96:BC98,"○")</f>
        <v>3</v>
      </c>
      <c r="BJ97" s="122">
        <f>COUNTIF(AN96:BC98,"×")</f>
        <v>0</v>
      </c>
      <c r="BK97" s="129">
        <f>(IF((AN96&gt;AP96),1,0))+(IF((AN97&gt;AP97),1,0))+(IF((AN98&gt;AP98),1,0))+(IF((AR96&gt;AT96),1,0))+(IF((AR97&gt;AT97),1,0))+(IF((AR98&gt;AT98),1,0))+(IF((AV96&gt;AX96),1,0))+(IF((AV97&gt;AX97),1,0))+(IF((AV98&gt;AX98),1,0))+(IF((AZ96&gt;BB96),1,0))+(IF((AZ97&gt;BB97),1,0))+(IF((AZ98&gt;BB98),1,0))</f>
        <v>6</v>
      </c>
      <c r="BL97" s="130">
        <f>(IF((AN96&lt;AP96),1,0))+(IF((AN97&lt;AP97),1,0))+(IF((AN98&lt;AP98),1,0))+(IF((AR96&lt;AT96),1,0))+(IF((AR97&lt;AT97),1,0))+(IF((AR98&lt;AT98),1,0))+(IF((AV96&lt;AX96),1,0))+(IF((AV97&lt;AX97),1,0))+(IF((AV98&lt;AX98),1,0))+(IF((AZ96&lt;BB96),1,0))+(IF((AZ97&lt;BB97),1,0))+(IF((AZ98&lt;BB98),1,0))</f>
        <v>1</v>
      </c>
      <c r="BM97" s="131">
        <f>BK97-BL97</f>
        <v>5</v>
      </c>
      <c r="BN97" s="122">
        <f>SUM(AN96:AN98,AR96:AR98,AV96:AV98,AZ96:AZ98)</f>
        <v>103</v>
      </c>
      <c r="BO97" s="122">
        <f>SUM(AP96:AP98,AT96:AT98,AX96:AX98,BB96:BB98)</f>
        <v>78</v>
      </c>
      <c r="BP97" s="126">
        <f>BN97-BO97</f>
        <v>25</v>
      </c>
      <c r="BS97" s="82"/>
      <c r="BT97" s="82"/>
    </row>
    <row r="98" spans="2:73" ht="12" customHeight="1" thickBot="1" x14ac:dyDescent="0.2">
      <c r="B98" s="9"/>
      <c r="C98" s="10" t="s">
        <v>139</v>
      </c>
      <c r="D98" s="164" t="str">
        <f>IF(R89="","",R89)</f>
        <v/>
      </c>
      <c r="E98" s="165" t="str">
        <f t="shared" si="14"/>
        <v/>
      </c>
      <c r="F98" s="166" t="str">
        <f>IF(P89="","",P89)</f>
        <v/>
      </c>
      <c r="G98" s="486" t="str">
        <f>IF(I95="","",I95)</f>
        <v>-</v>
      </c>
      <c r="H98" s="167" t="str">
        <f>IF(R92="","",R92)</f>
        <v/>
      </c>
      <c r="I98" s="165" t="str">
        <f t="shared" si="16"/>
        <v/>
      </c>
      <c r="J98" s="166" t="str">
        <f>IF(P92="","",P92)</f>
        <v/>
      </c>
      <c r="K98" s="486" t="str">
        <f>IF(M95="","",M95)</f>
        <v/>
      </c>
      <c r="L98" s="167" t="str">
        <f>IF(R95="","",R95)</f>
        <v/>
      </c>
      <c r="M98" s="165" t="str">
        <f>IF(L98="","","-")</f>
        <v/>
      </c>
      <c r="N98" s="166" t="str">
        <f>IF(P95="","",P95)</f>
        <v/>
      </c>
      <c r="O98" s="486" t="str">
        <f>IF(Q95="","",Q95)</f>
        <v/>
      </c>
      <c r="P98" s="489"/>
      <c r="Q98" s="490"/>
      <c r="R98" s="490"/>
      <c r="S98" s="491"/>
      <c r="T98" s="168">
        <f>Y97</f>
        <v>0</v>
      </c>
      <c r="U98" s="169" t="s">
        <v>2</v>
      </c>
      <c r="V98" s="169">
        <f>Z97</f>
        <v>3</v>
      </c>
      <c r="W98" s="170" t="s">
        <v>1</v>
      </c>
      <c r="X98" s="106"/>
      <c r="Y98" s="156"/>
      <c r="Z98" s="157"/>
      <c r="AA98" s="156"/>
      <c r="AB98" s="157"/>
      <c r="AC98" s="158"/>
      <c r="AD98" s="157"/>
      <c r="AE98" s="157"/>
      <c r="AF98" s="158"/>
      <c r="AG98" s="33"/>
      <c r="AH98" s="33"/>
      <c r="AI98" s="33"/>
      <c r="AJ98" s="33"/>
      <c r="AK98" s="33"/>
      <c r="AL98" s="9"/>
      <c r="AM98" s="10" t="s">
        <v>106</v>
      </c>
      <c r="AN98" s="164">
        <f>IF(BB89="","",BB89)</f>
        <v>15</v>
      </c>
      <c r="AO98" s="165" t="str">
        <f t="shared" si="15"/>
        <v>-</v>
      </c>
      <c r="AP98" s="166">
        <f>IF(AZ89="","",AZ89)</f>
        <v>11</v>
      </c>
      <c r="AQ98" s="486" t="str">
        <f>IF(AS95="","",AS95)</f>
        <v/>
      </c>
      <c r="AR98" s="167" t="str">
        <f>IF(BB92="","",BB92)</f>
        <v/>
      </c>
      <c r="AS98" s="165" t="str">
        <f t="shared" si="17"/>
        <v/>
      </c>
      <c r="AT98" s="166" t="str">
        <f>IF(AZ92="","",AZ92)</f>
        <v/>
      </c>
      <c r="AU98" s="486" t="str">
        <f>IF(AW95="","",AW95)</f>
        <v/>
      </c>
      <c r="AV98" s="167" t="str">
        <f>IF(BB95="","",BB95)</f>
        <v/>
      </c>
      <c r="AW98" s="165" t="str">
        <f>IF(AV98="","","-")</f>
        <v/>
      </c>
      <c r="AX98" s="166" t="str">
        <f>IF(AZ95="","",AZ95)</f>
        <v/>
      </c>
      <c r="AY98" s="486" t="str">
        <f>IF(BA95="","",BA95)</f>
        <v/>
      </c>
      <c r="AZ98" s="489"/>
      <c r="BA98" s="490"/>
      <c r="BB98" s="490"/>
      <c r="BC98" s="491"/>
      <c r="BD98" s="168">
        <f>BI97</f>
        <v>3</v>
      </c>
      <c r="BE98" s="169" t="s">
        <v>2</v>
      </c>
      <c r="BF98" s="169">
        <f>BJ97</f>
        <v>0</v>
      </c>
      <c r="BG98" s="170" t="s">
        <v>1</v>
      </c>
      <c r="BH98" s="106"/>
      <c r="BI98" s="156"/>
      <c r="BJ98" s="157"/>
      <c r="BK98" s="156"/>
      <c r="BL98" s="157"/>
      <c r="BM98" s="158"/>
      <c r="BN98" s="157"/>
      <c r="BO98" s="157"/>
      <c r="BP98" s="158"/>
      <c r="BS98" s="82"/>
      <c r="BT98" s="82"/>
    </row>
    <row r="99" spans="2:73" ht="5.0999999999999996" customHeight="1" thickBot="1" x14ac:dyDescent="0.2">
      <c r="B99" s="103"/>
      <c r="C99" s="88"/>
      <c r="D99" s="92"/>
      <c r="E99" s="91"/>
      <c r="F99" s="92"/>
      <c r="G99" s="92"/>
      <c r="H99" s="98"/>
      <c r="I99" s="97"/>
      <c r="J99" s="98"/>
      <c r="K99" s="98"/>
      <c r="L99" s="98"/>
      <c r="M99" s="97"/>
      <c r="N99" s="98"/>
      <c r="O99" s="98"/>
      <c r="P99" s="98"/>
      <c r="Q99" s="97"/>
      <c r="R99" s="98"/>
      <c r="S99" s="98"/>
      <c r="T99" s="98"/>
      <c r="U99" s="98"/>
      <c r="V99" s="98"/>
      <c r="W99" s="98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13"/>
      <c r="AM99" s="32"/>
      <c r="AN99" s="69"/>
      <c r="AO99" s="35"/>
      <c r="AP99" s="69"/>
      <c r="AQ99" s="69"/>
      <c r="AR99" s="69"/>
      <c r="AS99" s="35"/>
      <c r="AT99" s="69"/>
      <c r="AU99" s="69"/>
      <c r="AV99" s="69"/>
      <c r="AW99" s="35"/>
      <c r="AX99" s="69"/>
      <c r="AY99" s="69"/>
      <c r="AZ99" s="69"/>
      <c r="BA99" s="69"/>
      <c r="BB99" s="69"/>
      <c r="BC99" s="69"/>
      <c r="BD99" s="33"/>
      <c r="BE99" s="33"/>
      <c r="BF99" s="33"/>
      <c r="BG99" s="33"/>
      <c r="BH99" s="102"/>
      <c r="BI99" s="102"/>
      <c r="BJ99" s="102"/>
      <c r="BK99" s="102"/>
    </row>
    <row r="100" spans="2:73" ht="12" customHeight="1" x14ac:dyDescent="0.15">
      <c r="B100" s="467" t="s">
        <v>60</v>
      </c>
      <c r="C100" s="508"/>
      <c r="D100" s="398" t="str">
        <f>B102</f>
        <v>坂東悠大</v>
      </c>
      <c r="E100" s="399"/>
      <c r="F100" s="399"/>
      <c r="G100" s="400"/>
      <c r="H100" s="401" t="str">
        <f>B105</f>
        <v>水岡敦喜</v>
      </c>
      <c r="I100" s="399"/>
      <c r="J100" s="399"/>
      <c r="K100" s="400"/>
      <c r="L100" s="401" t="str">
        <f>B108</f>
        <v>塩出茂明</v>
      </c>
      <c r="M100" s="399"/>
      <c r="N100" s="399"/>
      <c r="O100" s="400"/>
      <c r="P100" s="401" t="str">
        <f>B111</f>
        <v>松田稔</v>
      </c>
      <c r="Q100" s="399"/>
      <c r="R100" s="399"/>
      <c r="S100" s="471"/>
      <c r="T100" s="460" t="s">
        <v>4</v>
      </c>
      <c r="U100" s="461"/>
      <c r="V100" s="461"/>
      <c r="W100" s="462"/>
      <c r="X100" s="106"/>
      <c r="Y100" s="572" t="s">
        <v>20</v>
      </c>
      <c r="Z100" s="574"/>
      <c r="AA100" s="572" t="s">
        <v>19</v>
      </c>
      <c r="AB100" s="573"/>
      <c r="AC100" s="574"/>
      <c r="AD100" s="575" t="s">
        <v>18</v>
      </c>
      <c r="AE100" s="576"/>
      <c r="AF100" s="577"/>
      <c r="AG100" s="70"/>
      <c r="AH100" s="70"/>
      <c r="AI100" s="70"/>
      <c r="AJ100" s="70"/>
      <c r="AK100" s="70"/>
      <c r="AL100" s="467" t="s">
        <v>61</v>
      </c>
      <c r="AM100" s="508"/>
      <c r="AN100" s="398" t="str">
        <f>AL102</f>
        <v>日下拓郎</v>
      </c>
      <c r="AO100" s="399"/>
      <c r="AP100" s="399"/>
      <c r="AQ100" s="400"/>
      <c r="AR100" s="401" t="str">
        <f>AL105</f>
        <v>濱岡直貴</v>
      </c>
      <c r="AS100" s="399"/>
      <c r="AT100" s="399"/>
      <c r="AU100" s="400"/>
      <c r="AV100" s="401" t="str">
        <f>AL108</f>
        <v>内田大登</v>
      </c>
      <c r="AW100" s="399"/>
      <c r="AX100" s="399"/>
      <c r="AY100" s="400"/>
      <c r="AZ100" s="401" t="str">
        <f>AL111</f>
        <v>工藤政幸</v>
      </c>
      <c r="BA100" s="399"/>
      <c r="BB100" s="399"/>
      <c r="BC100" s="471"/>
      <c r="BD100" s="460" t="s">
        <v>4</v>
      </c>
      <c r="BE100" s="461"/>
      <c r="BF100" s="461"/>
      <c r="BG100" s="462"/>
      <c r="BH100" s="106"/>
      <c r="BI100" s="572" t="s">
        <v>20</v>
      </c>
      <c r="BJ100" s="574"/>
      <c r="BK100" s="572" t="s">
        <v>19</v>
      </c>
      <c r="BL100" s="573"/>
      <c r="BM100" s="574"/>
      <c r="BN100" s="575" t="s">
        <v>18</v>
      </c>
      <c r="BO100" s="576"/>
      <c r="BP100" s="577"/>
    </row>
    <row r="101" spans="2:73" ht="12" customHeight="1" thickBot="1" x14ac:dyDescent="0.2">
      <c r="B101" s="469"/>
      <c r="C101" s="509"/>
      <c r="D101" s="463" t="str">
        <f>B103</f>
        <v>細谷早希</v>
      </c>
      <c r="E101" s="464"/>
      <c r="F101" s="464"/>
      <c r="G101" s="465"/>
      <c r="H101" s="466" t="str">
        <f>B106</f>
        <v>近藤百花</v>
      </c>
      <c r="I101" s="464"/>
      <c r="J101" s="464"/>
      <c r="K101" s="465"/>
      <c r="L101" s="466" t="str">
        <f>B109</f>
        <v>松原悠理子</v>
      </c>
      <c r="M101" s="464"/>
      <c r="N101" s="464"/>
      <c r="O101" s="465"/>
      <c r="P101" s="466" t="str">
        <f>B112</f>
        <v>斉藤陽子</v>
      </c>
      <c r="Q101" s="464"/>
      <c r="R101" s="464"/>
      <c r="S101" s="472"/>
      <c r="T101" s="449" t="s">
        <v>3</v>
      </c>
      <c r="U101" s="450"/>
      <c r="V101" s="450"/>
      <c r="W101" s="451"/>
      <c r="X101" s="106"/>
      <c r="Y101" s="107" t="s">
        <v>17</v>
      </c>
      <c r="Z101" s="108" t="s">
        <v>1</v>
      </c>
      <c r="AA101" s="107" t="s">
        <v>21</v>
      </c>
      <c r="AB101" s="108" t="s">
        <v>16</v>
      </c>
      <c r="AC101" s="109" t="s">
        <v>15</v>
      </c>
      <c r="AD101" s="108" t="s">
        <v>21</v>
      </c>
      <c r="AE101" s="108" t="s">
        <v>16</v>
      </c>
      <c r="AF101" s="109" t="s">
        <v>15</v>
      </c>
      <c r="AG101" s="70"/>
      <c r="AH101" s="70"/>
      <c r="AI101" s="70"/>
      <c r="AJ101" s="70"/>
      <c r="AK101" s="70"/>
      <c r="AL101" s="469"/>
      <c r="AM101" s="509"/>
      <c r="AN101" s="463" t="str">
        <f>AL103</f>
        <v>日下光子</v>
      </c>
      <c r="AO101" s="464"/>
      <c r="AP101" s="464"/>
      <c r="AQ101" s="465"/>
      <c r="AR101" s="466" t="str">
        <f>AL106</f>
        <v>濱岡美雪</v>
      </c>
      <c r="AS101" s="464"/>
      <c r="AT101" s="464"/>
      <c r="AU101" s="465"/>
      <c r="AV101" s="466" t="str">
        <f>AL109</f>
        <v>石川　紫</v>
      </c>
      <c r="AW101" s="464"/>
      <c r="AX101" s="464"/>
      <c r="AY101" s="465"/>
      <c r="AZ101" s="466" t="str">
        <f>AL112</f>
        <v>森安美里</v>
      </c>
      <c r="BA101" s="464"/>
      <c r="BB101" s="464"/>
      <c r="BC101" s="472"/>
      <c r="BD101" s="449" t="s">
        <v>3</v>
      </c>
      <c r="BE101" s="450"/>
      <c r="BF101" s="450"/>
      <c r="BG101" s="451"/>
      <c r="BH101" s="106"/>
      <c r="BI101" s="107" t="s">
        <v>17</v>
      </c>
      <c r="BJ101" s="108" t="s">
        <v>1</v>
      </c>
      <c r="BK101" s="107" t="s">
        <v>21</v>
      </c>
      <c r="BL101" s="108" t="s">
        <v>16</v>
      </c>
      <c r="BM101" s="109" t="s">
        <v>15</v>
      </c>
      <c r="BN101" s="108" t="s">
        <v>21</v>
      </c>
      <c r="BO101" s="108" t="s">
        <v>16</v>
      </c>
      <c r="BP101" s="109" t="s">
        <v>15</v>
      </c>
    </row>
    <row r="102" spans="2:73" ht="12" customHeight="1" x14ac:dyDescent="0.15">
      <c r="B102" s="254" t="s">
        <v>232</v>
      </c>
      <c r="C102" s="255" t="s">
        <v>29</v>
      </c>
      <c r="D102" s="540"/>
      <c r="E102" s="541"/>
      <c r="F102" s="541"/>
      <c r="G102" s="542"/>
      <c r="H102" s="256">
        <v>0</v>
      </c>
      <c r="I102" s="257" t="str">
        <f>IF(H102="","","-")</f>
        <v>-</v>
      </c>
      <c r="J102" s="258">
        <v>15</v>
      </c>
      <c r="K102" s="550" t="str">
        <f>IF(H102&lt;&gt;"",IF(H102&gt;J102,IF(H103&gt;J103,"○",IF(H104&gt;J104,"○","×")),IF(H103&gt;J103,IF(H104&gt;J104,"○","×"),"×")),"")</f>
        <v>×</v>
      </c>
      <c r="L102" s="256">
        <v>0</v>
      </c>
      <c r="M102" s="257" t="str">
        <f t="shared" ref="M102:M107" si="18">IF(L102="","","-")</f>
        <v>-</v>
      </c>
      <c r="N102" s="258">
        <v>15</v>
      </c>
      <c r="O102" s="550" t="str">
        <f>IF(L102&lt;&gt;"",IF(L102&gt;N102,IF(L103&gt;N103,"○",IF(L104&gt;N104,"○","×")),IF(L103&gt;N103,IF(L104&gt;N104,"○","×"),"×")),"")</f>
        <v>×</v>
      </c>
      <c r="P102" s="256">
        <v>0</v>
      </c>
      <c r="Q102" s="257" t="str">
        <f t="shared" ref="Q102:Q110" si="19">IF(P102="","","-")</f>
        <v>-</v>
      </c>
      <c r="R102" s="258">
        <v>15</v>
      </c>
      <c r="S102" s="553" t="str">
        <f>IF(P102&lt;&gt;"",IF(P102&gt;R102,IF(P103&gt;R103,"○",IF(P104&gt;R104,"○","×")),IF(P103&gt;R103,IF(P104&gt;R104,"○","×"),"×")),"")</f>
        <v>×</v>
      </c>
      <c r="T102" s="547" t="s">
        <v>413</v>
      </c>
      <c r="U102" s="548"/>
      <c r="V102" s="548"/>
      <c r="W102" s="549"/>
      <c r="X102" s="106"/>
      <c r="Y102" s="121"/>
      <c r="Z102" s="122"/>
      <c r="AA102" s="123"/>
      <c r="AB102" s="124"/>
      <c r="AC102" s="125"/>
      <c r="AD102" s="122"/>
      <c r="AE102" s="122"/>
      <c r="AF102" s="126"/>
      <c r="AG102" s="67"/>
      <c r="AH102" s="67"/>
      <c r="AI102" s="67"/>
      <c r="AJ102" s="67"/>
      <c r="AK102" s="67"/>
      <c r="AL102" s="28" t="s">
        <v>283</v>
      </c>
      <c r="AM102" s="8" t="s">
        <v>289</v>
      </c>
      <c r="AN102" s="452"/>
      <c r="AO102" s="453"/>
      <c r="AP102" s="453"/>
      <c r="AQ102" s="454"/>
      <c r="AR102" s="110">
        <v>11</v>
      </c>
      <c r="AS102" s="111" t="str">
        <f>IF(AR102="","","-")</f>
        <v>-</v>
      </c>
      <c r="AT102" s="112">
        <v>15</v>
      </c>
      <c r="AU102" s="528" t="str">
        <f>IF(AR102&lt;&gt;"",IF(AR102&gt;AT102,IF(AR103&gt;AT103,"○",IF(AR104&gt;AT104,"○","×")),IF(AR103&gt;AT103,IF(AR104&gt;AT104,"○","×"),"×")),"")</f>
        <v>○</v>
      </c>
      <c r="AV102" s="110">
        <v>15</v>
      </c>
      <c r="AW102" s="113" t="str">
        <f t="shared" ref="AW102:AW107" si="20">IF(AV102="","","-")</f>
        <v>-</v>
      </c>
      <c r="AX102" s="114">
        <v>8</v>
      </c>
      <c r="AY102" s="528" t="str">
        <f>IF(AV102&lt;&gt;"",IF(AV102&gt;AX102,IF(AV103&gt;AX103,"○",IF(AV104&gt;AX104,"○","×")),IF(AV103&gt;AX103,IF(AV104&gt;AX104,"○","×"),"×")),"")</f>
        <v>○</v>
      </c>
      <c r="AZ102" s="120">
        <v>15</v>
      </c>
      <c r="BA102" s="113" t="str">
        <f t="shared" ref="BA102:BA110" si="21">IF(AZ102="","","-")</f>
        <v>-</v>
      </c>
      <c r="BB102" s="112">
        <v>10</v>
      </c>
      <c r="BC102" s="529" t="str">
        <f>IF(AZ102&lt;&gt;"",IF(AZ102&gt;BB102,IF(AZ103&gt;BB103,"○",IF(AZ104&gt;BB104,"○","×")),IF(AZ103&gt;BB103,IF(AZ104&gt;BB104,"○","×"),"×")),"")</f>
        <v>○</v>
      </c>
      <c r="BD102" s="523" t="s">
        <v>414</v>
      </c>
      <c r="BE102" s="524"/>
      <c r="BF102" s="524"/>
      <c r="BG102" s="525"/>
      <c r="BH102" s="106"/>
      <c r="BI102" s="121"/>
      <c r="BJ102" s="122"/>
      <c r="BK102" s="123"/>
      <c r="BL102" s="124"/>
      <c r="BM102" s="125"/>
      <c r="BN102" s="122"/>
      <c r="BO102" s="122"/>
      <c r="BP102" s="126"/>
    </row>
    <row r="103" spans="2:73" ht="12" customHeight="1" x14ac:dyDescent="0.15">
      <c r="B103" s="259" t="s">
        <v>231</v>
      </c>
      <c r="C103" s="260" t="s">
        <v>29</v>
      </c>
      <c r="D103" s="543"/>
      <c r="E103" s="544"/>
      <c r="F103" s="544"/>
      <c r="G103" s="537"/>
      <c r="H103" s="261">
        <v>0</v>
      </c>
      <c r="I103" s="262" t="str">
        <f>IF(H103="","","-")</f>
        <v>-</v>
      </c>
      <c r="J103" s="263">
        <v>15</v>
      </c>
      <c r="K103" s="551"/>
      <c r="L103" s="261">
        <v>0</v>
      </c>
      <c r="M103" s="262" t="str">
        <f t="shared" si="18"/>
        <v>-</v>
      </c>
      <c r="N103" s="264">
        <v>15</v>
      </c>
      <c r="O103" s="551"/>
      <c r="P103" s="261">
        <v>0</v>
      </c>
      <c r="Q103" s="262" t="str">
        <f t="shared" si="19"/>
        <v>-</v>
      </c>
      <c r="R103" s="264">
        <v>15</v>
      </c>
      <c r="S103" s="554"/>
      <c r="T103" s="533"/>
      <c r="U103" s="534"/>
      <c r="V103" s="534"/>
      <c r="W103" s="535"/>
      <c r="X103" s="106"/>
      <c r="Y103" s="121">
        <f>COUNTIF(D102:S104,"○")</f>
        <v>0</v>
      </c>
      <c r="Z103" s="122">
        <f>COUNTIF(D102:S104,"×")</f>
        <v>3</v>
      </c>
      <c r="AA103" s="129">
        <f>(IF((D102&gt;F102),1,0))+(IF((D103&gt;F103),1,0))+(IF((D104&gt;F104),1,0))+(IF((H102&gt;J102),1,0))+(IF((H103&gt;J103),1,0))+(IF((H104&gt;J104),1,0))+(IF((L102&gt;N102),1,0))+(IF((L103&gt;N103),1,0))+(IF((L104&gt;N104),1,0))+(IF((P102&gt;R102),1,0))+(IF((P103&gt;R103),1,0))+(IF((P104&gt;R104),1,0))</f>
        <v>0</v>
      </c>
      <c r="AB103" s="130">
        <f>(IF((D102&lt;F102),1,0))+(IF((D103&lt;F103),1,0))+(IF((D104&lt;F104),1,0))+(IF((H102&lt;J102),1,0))+(IF((H103&lt;J103),1,0))+(IF((H104&lt;J104),1,0))+(IF((L102&lt;N102),1,0))+(IF((L103&lt;N103),1,0))+(IF((L104&lt;N104),1,0))+(IF((P102&lt;R102),1,0))+(IF((P103&lt;R103),1,0))+(IF((P104&lt;R104),1,0))</f>
        <v>6</v>
      </c>
      <c r="AC103" s="131">
        <f>AA103-AB103</f>
        <v>-6</v>
      </c>
      <c r="AD103" s="122">
        <f>SUM(D102:D104,H102:H104,L102:L104,P102:P104)</f>
        <v>0</v>
      </c>
      <c r="AE103" s="122">
        <f>SUM(F102:F104,J102:J104,N102:N104,R102:R104)</f>
        <v>90</v>
      </c>
      <c r="AF103" s="126">
        <f>AD103-AE103</f>
        <v>-90</v>
      </c>
      <c r="AG103" s="67"/>
      <c r="AH103" s="67"/>
      <c r="AI103" s="67"/>
      <c r="AJ103" s="67"/>
      <c r="AK103" s="67"/>
      <c r="AL103" s="28" t="s">
        <v>288</v>
      </c>
      <c r="AM103" s="8" t="s">
        <v>289</v>
      </c>
      <c r="AN103" s="455"/>
      <c r="AO103" s="438"/>
      <c r="AP103" s="438"/>
      <c r="AQ103" s="439"/>
      <c r="AR103" s="110">
        <v>17</v>
      </c>
      <c r="AS103" s="111" t="str">
        <f>IF(AR103="","","-")</f>
        <v>-</v>
      </c>
      <c r="AT103" s="127">
        <v>15</v>
      </c>
      <c r="AU103" s="503"/>
      <c r="AV103" s="110">
        <v>15</v>
      </c>
      <c r="AW103" s="111" t="str">
        <f t="shared" si="20"/>
        <v>-</v>
      </c>
      <c r="AX103" s="112">
        <v>12</v>
      </c>
      <c r="AY103" s="503"/>
      <c r="AZ103" s="110">
        <v>15</v>
      </c>
      <c r="BA103" s="111" t="str">
        <f t="shared" si="21"/>
        <v>-</v>
      </c>
      <c r="BB103" s="112">
        <v>9</v>
      </c>
      <c r="BC103" s="506"/>
      <c r="BD103" s="520"/>
      <c r="BE103" s="521"/>
      <c r="BF103" s="521"/>
      <c r="BG103" s="522"/>
      <c r="BH103" s="106"/>
      <c r="BI103" s="121">
        <f>COUNTIF(AN102:BC104,"○")</f>
        <v>3</v>
      </c>
      <c r="BJ103" s="122">
        <f>COUNTIF(AN102:BC104,"×")</f>
        <v>0</v>
      </c>
      <c r="BK103" s="129">
        <f>(IF((AN102&gt;AP102),1,0))+(IF((AN103&gt;AP103),1,0))+(IF((AN104&gt;AP104),1,0))+(IF((AR102&gt;AT102),1,0))+(IF((AR103&gt;AT103),1,0))+(IF((AR104&gt;AT104),1,0))+(IF((AV102&gt;AX102),1,0))+(IF((AV103&gt;AX103),1,0))+(IF((AV104&gt;AX104),1,0))+(IF((AZ102&gt;BB102),1,0))+(IF((AZ103&gt;BB103),1,0))+(IF((AZ104&gt;BB104),1,0))</f>
        <v>6</v>
      </c>
      <c r="BL103" s="130">
        <f>(IF((AN102&lt;AP102),1,0))+(IF((AN103&lt;AP103),1,0))+(IF((AN104&lt;AP104),1,0))+(IF((AR102&lt;AT102),1,0))+(IF((AR103&lt;AT103),1,0))+(IF((AR104&lt;AT104),1,0))+(IF((AV102&lt;AX102),1,0))+(IF((AV103&lt;AX103),1,0))+(IF((AV104&lt;AX104),1,0))+(IF((AZ102&lt;BB102),1,0))+(IF((AZ103&lt;BB103),1,0))+(IF((AZ104&lt;BB104),1,0))</f>
        <v>1</v>
      </c>
      <c r="BM103" s="131">
        <f>BK103-BL103</f>
        <v>5</v>
      </c>
      <c r="BN103" s="122">
        <f>SUM(AN102:AN104,AR102:AR104,AV102:AV104,AZ102:AZ104)</f>
        <v>103</v>
      </c>
      <c r="BO103" s="122">
        <f>SUM(AP102:AP104,AT102:AT104,AX102:AX104,BB102:BB104)</f>
        <v>74</v>
      </c>
      <c r="BP103" s="126">
        <f>BN103-BO103</f>
        <v>29</v>
      </c>
    </row>
    <row r="104" spans="2:73" ht="12" customHeight="1" x14ac:dyDescent="0.15">
      <c r="B104" s="265"/>
      <c r="C104" s="266" t="s">
        <v>97</v>
      </c>
      <c r="D104" s="545"/>
      <c r="E104" s="546"/>
      <c r="F104" s="546"/>
      <c r="G104" s="538"/>
      <c r="H104" s="267"/>
      <c r="I104" s="268" t="str">
        <f>IF(H104="","","-")</f>
        <v/>
      </c>
      <c r="J104" s="269"/>
      <c r="K104" s="552"/>
      <c r="L104" s="267"/>
      <c r="M104" s="268" t="str">
        <f t="shared" si="18"/>
        <v/>
      </c>
      <c r="N104" s="269"/>
      <c r="O104" s="552"/>
      <c r="P104" s="267"/>
      <c r="Q104" s="268" t="str">
        <f t="shared" si="19"/>
        <v/>
      </c>
      <c r="R104" s="269"/>
      <c r="S104" s="555"/>
      <c r="T104" s="135">
        <f>Y103</f>
        <v>0</v>
      </c>
      <c r="U104" s="136" t="s">
        <v>2</v>
      </c>
      <c r="V104" s="136">
        <f>Z103</f>
        <v>3</v>
      </c>
      <c r="W104" s="137" t="s">
        <v>1</v>
      </c>
      <c r="X104" s="106"/>
      <c r="Y104" s="121"/>
      <c r="Z104" s="122"/>
      <c r="AA104" s="121"/>
      <c r="AB104" s="122"/>
      <c r="AC104" s="126"/>
      <c r="AD104" s="122"/>
      <c r="AE104" s="122"/>
      <c r="AF104" s="126"/>
      <c r="AG104" s="33"/>
      <c r="AH104" s="33"/>
      <c r="AI104" s="33"/>
      <c r="AJ104" s="33"/>
      <c r="AK104" s="33"/>
      <c r="AL104" s="11"/>
      <c r="AM104" s="52" t="s">
        <v>173</v>
      </c>
      <c r="AN104" s="456"/>
      <c r="AO104" s="441"/>
      <c r="AP104" s="441"/>
      <c r="AQ104" s="442"/>
      <c r="AR104" s="132">
        <v>15</v>
      </c>
      <c r="AS104" s="111" t="str">
        <f>IF(AR104="","","-")</f>
        <v>-</v>
      </c>
      <c r="AT104" s="133">
        <v>5</v>
      </c>
      <c r="AU104" s="504"/>
      <c r="AV104" s="132"/>
      <c r="AW104" s="134" t="str">
        <f t="shared" si="20"/>
        <v/>
      </c>
      <c r="AX104" s="133"/>
      <c r="AY104" s="503"/>
      <c r="AZ104" s="132"/>
      <c r="BA104" s="134" t="str">
        <f t="shared" si="21"/>
        <v/>
      </c>
      <c r="BB104" s="133"/>
      <c r="BC104" s="506"/>
      <c r="BD104" s="135">
        <f>BI103</f>
        <v>3</v>
      </c>
      <c r="BE104" s="136" t="s">
        <v>2</v>
      </c>
      <c r="BF104" s="136">
        <f>BJ103</f>
        <v>0</v>
      </c>
      <c r="BG104" s="137" t="s">
        <v>1</v>
      </c>
      <c r="BH104" s="106"/>
      <c r="BI104" s="121"/>
      <c r="BJ104" s="122"/>
      <c r="BK104" s="121"/>
      <c r="BL104" s="122"/>
      <c r="BM104" s="126"/>
      <c r="BN104" s="122"/>
      <c r="BO104" s="122"/>
      <c r="BP104" s="126"/>
    </row>
    <row r="105" spans="2:73" ht="12" customHeight="1" x14ac:dyDescent="0.15">
      <c r="B105" s="28" t="s">
        <v>248</v>
      </c>
      <c r="C105" s="6" t="s">
        <v>247</v>
      </c>
      <c r="D105" s="270">
        <f>IF(J102="","",J102)</f>
        <v>15</v>
      </c>
      <c r="E105" s="262" t="str">
        <f t="shared" ref="E105:E113" si="22">IF(D105="","","-")</f>
        <v>-</v>
      </c>
      <c r="F105" s="271">
        <f>IF(H102="","",H102)</f>
        <v>0</v>
      </c>
      <c r="G105" s="536" t="str">
        <f>IF(K102="","",IF(K102="○","×",IF(K102="×","○")))</f>
        <v>○</v>
      </c>
      <c r="H105" s="434"/>
      <c r="I105" s="435"/>
      <c r="J105" s="435"/>
      <c r="K105" s="436"/>
      <c r="L105" s="110">
        <v>16</v>
      </c>
      <c r="M105" s="111" t="str">
        <f t="shared" si="18"/>
        <v>-</v>
      </c>
      <c r="N105" s="112">
        <v>14</v>
      </c>
      <c r="O105" s="539" t="str">
        <f>IF(L105&lt;&gt;"",IF(L105&gt;N105,IF(L106&gt;N106,"○",IF(L107&gt;N107,"○","×")),IF(L106&gt;N106,IF(L107&gt;N107,"○","×"),"×")),"")</f>
        <v>×</v>
      </c>
      <c r="P105" s="110">
        <v>15</v>
      </c>
      <c r="Q105" s="111" t="str">
        <f t="shared" si="19"/>
        <v>-</v>
      </c>
      <c r="R105" s="112">
        <v>11</v>
      </c>
      <c r="S105" s="505" t="str">
        <f>IF(P105&lt;&gt;"",IF(P105&gt;R105,IF(P106&gt;R106,"○",IF(P107&gt;R107,"○","×")),IF(P106&gt;R106,IF(P107&gt;R107,"○","×"),"×")),"")</f>
        <v>○</v>
      </c>
      <c r="T105" s="517" t="s">
        <v>415</v>
      </c>
      <c r="U105" s="518"/>
      <c r="V105" s="518"/>
      <c r="W105" s="519"/>
      <c r="X105" s="106"/>
      <c r="Y105" s="123"/>
      <c r="Z105" s="124"/>
      <c r="AA105" s="123"/>
      <c r="AB105" s="124"/>
      <c r="AC105" s="125"/>
      <c r="AD105" s="124"/>
      <c r="AE105" s="124"/>
      <c r="AF105" s="125"/>
      <c r="AG105" s="67"/>
      <c r="AH105" s="67"/>
      <c r="AI105" s="67"/>
      <c r="AJ105" s="67"/>
      <c r="AK105" s="67"/>
      <c r="AL105" s="5" t="s">
        <v>304</v>
      </c>
      <c r="AM105" s="8" t="s">
        <v>332</v>
      </c>
      <c r="AN105" s="138">
        <f>IF(AT102="","",AT102)</f>
        <v>15</v>
      </c>
      <c r="AO105" s="111" t="str">
        <f t="shared" ref="AO105:AO113" si="23">IF(AN105="","","-")</f>
        <v>-</v>
      </c>
      <c r="AP105" s="139">
        <f>IF(AR102="","",AR102)</f>
        <v>11</v>
      </c>
      <c r="AQ105" s="431" t="str">
        <f>IF(AU102="","",IF(AU102="○","×",IF(AU102="×","○")))</f>
        <v>×</v>
      </c>
      <c r="AR105" s="434"/>
      <c r="AS105" s="435"/>
      <c r="AT105" s="435"/>
      <c r="AU105" s="436"/>
      <c r="AV105" s="110">
        <v>15</v>
      </c>
      <c r="AW105" s="111" t="str">
        <f t="shared" si="20"/>
        <v>-</v>
      </c>
      <c r="AX105" s="112">
        <v>10</v>
      </c>
      <c r="AY105" s="539" t="str">
        <f>IF(AV105&lt;&gt;"",IF(AV105&gt;AX105,IF(AV106&gt;AX106,"○",IF(AV107&gt;AX107,"○","×")),IF(AV106&gt;AX106,IF(AV107&gt;AX107,"○","×"),"×")),"")</f>
        <v>○</v>
      </c>
      <c r="AZ105" s="110">
        <v>15</v>
      </c>
      <c r="BA105" s="111" t="str">
        <f t="shared" si="21"/>
        <v>-</v>
      </c>
      <c r="BB105" s="112">
        <v>13</v>
      </c>
      <c r="BC105" s="505" t="str">
        <f>IF(AZ105&lt;&gt;"",IF(AZ105&gt;BB105,IF(AZ106&gt;BB106,"○",IF(AZ107&gt;BB107,"○","×")),IF(AZ106&gt;BB106,IF(AZ107&gt;BB107,"○","×"),"×")),"")</f>
        <v>×</v>
      </c>
      <c r="BD105" s="517" t="s">
        <v>415</v>
      </c>
      <c r="BE105" s="518"/>
      <c r="BF105" s="518"/>
      <c r="BG105" s="519"/>
      <c r="BH105" s="106"/>
      <c r="BI105" s="123"/>
      <c r="BJ105" s="124"/>
      <c r="BK105" s="123"/>
      <c r="BL105" s="124"/>
      <c r="BM105" s="125"/>
      <c r="BN105" s="124"/>
      <c r="BO105" s="124"/>
      <c r="BP105" s="125"/>
      <c r="BS105" s="82"/>
      <c r="BT105" s="82"/>
    </row>
    <row r="106" spans="2:73" ht="12" customHeight="1" x14ac:dyDescent="0.15">
      <c r="B106" s="28" t="s">
        <v>244</v>
      </c>
      <c r="C106" s="8" t="s">
        <v>245</v>
      </c>
      <c r="D106" s="270">
        <f>IF(J103="","",J103)</f>
        <v>15</v>
      </c>
      <c r="E106" s="262" t="str">
        <f t="shared" si="22"/>
        <v>-</v>
      </c>
      <c r="F106" s="271">
        <f>IF(H103="","",H103)</f>
        <v>0</v>
      </c>
      <c r="G106" s="537" t="str">
        <f>IF(I103="","",I103)</f>
        <v>-</v>
      </c>
      <c r="H106" s="437"/>
      <c r="I106" s="438"/>
      <c r="J106" s="438"/>
      <c r="K106" s="439"/>
      <c r="L106" s="110">
        <v>7</v>
      </c>
      <c r="M106" s="111" t="str">
        <f t="shared" si="18"/>
        <v>-</v>
      </c>
      <c r="N106" s="112">
        <v>15</v>
      </c>
      <c r="O106" s="503"/>
      <c r="P106" s="110">
        <v>15</v>
      </c>
      <c r="Q106" s="111" t="str">
        <f t="shared" si="19"/>
        <v>-</v>
      </c>
      <c r="R106" s="112">
        <v>5</v>
      </c>
      <c r="S106" s="506"/>
      <c r="T106" s="520"/>
      <c r="U106" s="521"/>
      <c r="V106" s="521"/>
      <c r="W106" s="522"/>
      <c r="X106" s="106"/>
      <c r="Y106" s="121">
        <f>COUNTIF(D105:S107,"○")</f>
        <v>2</v>
      </c>
      <c r="Z106" s="122">
        <f>COUNTIF(D105:S107,"×")</f>
        <v>1</v>
      </c>
      <c r="AA106" s="129">
        <f>(IF((D105&gt;F105),1,0))+(IF((D106&gt;F106),1,0))+(IF((D107&gt;F107),1,0))+(IF((H105&gt;J105),1,0))+(IF((H106&gt;J106),1,0))+(IF((H107&gt;J107),1,0))+(IF((L105&gt;N105),1,0))+(IF((L106&gt;N106),1,0))+(IF((L107&gt;N107),1,0))+(IF((P105&gt;R105),1,0))+(IF((P106&gt;R106),1,0))+(IF((P107&gt;R107),1,0))</f>
        <v>5</v>
      </c>
      <c r="AB106" s="130">
        <f>(IF((D105&lt;F105),1,0))+(IF((D106&lt;F106),1,0))+(IF((D107&lt;F107),1,0))+(IF((H105&lt;J105),1,0))+(IF((H106&lt;J106),1,0))+(IF((H107&lt;J107),1,0))+(IF((L105&lt;N105),1,0))+(IF((L106&lt;N106),1,0))+(IF((L107&lt;N107),1,0))+(IF((P105&lt;R105),1,0))+(IF((P106&lt;R106),1,0))+(IF((P107&lt;R107),1,0))</f>
        <v>2</v>
      </c>
      <c r="AC106" s="131">
        <f>AA106-AB106</f>
        <v>3</v>
      </c>
      <c r="AD106" s="122">
        <f>SUM(D105:D107,H105:H107,L105:L107,P105:P107)</f>
        <v>92</v>
      </c>
      <c r="AE106" s="122">
        <f>SUM(F105:F107,J105:J107,N105:N107,R105:R107)</f>
        <v>60</v>
      </c>
      <c r="AF106" s="126">
        <f>AD106-AE106</f>
        <v>32</v>
      </c>
      <c r="AG106" s="67"/>
      <c r="AH106" s="67"/>
      <c r="AI106" s="67"/>
      <c r="AJ106" s="67"/>
      <c r="AK106" s="67"/>
      <c r="AL106" s="28" t="s">
        <v>303</v>
      </c>
      <c r="AM106" s="8" t="s">
        <v>332</v>
      </c>
      <c r="AN106" s="138">
        <f>IF(AT103="","",AT103)</f>
        <v>15</v>
      </c>
      <c r="AO106" s="111" t="str">
        <f t="shared" si="23"/>
        <v>-</v>
      </c>
      <c r="AP106" s="139">
        <f>IF(AR103="","",AR103)</f>
        <v>17</v>
      </c>
      <c r="AQ106" s="432" t="str">
        <f>IF(AS103="","",AS103)</f>
        <v>-</v>
      </c>
      <c r="AR106" s="437"/>
      <c r="AS106" s="438"/>
      <c r="AT106" s="438"/>
      <c r="AU106" s="439"/>
      <c r="AV106" s="110">
        <v>15</v>
      </c>
      <c r="AW106" s="111" t="str">
        <f t="shared" si="20"/>
        <v>-</v>
      </c>
      <c r="AX106" s="112">
        <v>12</v>
      </c>
      <c r="AY106" s="503"/>
      <c r="AZ106" s="110">
        <v>8</v>
      </c>
      <c r="BA106" s="111" t="str">
        <f t="shared" si="21"/>
        <v>-</v>
      </c>
      <c r="BB106" s="112">
        <v>15</v>
      </c>
      <c r="BC106" s="506"/>
      <c r="BD106" s="520"/>
      <c r="BE106" s="521"/>
      <c r="BF106" s="521"/>
      <c r="BG106" s="522"/>
      <c r="BH106" s="106"/>
      <c r="BI106" s="121">
        <f>COUNTIF(AN105:BC107,"○")</f>
        <v>1</v>
      </c>
      <c r="BJ106" s="122">
        <f>COUNTIF(AN105:BC107,"×")</f>
        <v>2</v>
      </c>
      <c r="BK106" s="129">
        <f>(IF((AN105&gt;AP105),1,0))+(IF((AN106&gt;AP106),1,0))+(IF((AN107&gt;AP107),1,0))+(IF((AR105&gt;AT105),1,0))+(IF((AR106&gt;AT106),1,0))+(IF((AR107&gt;AT107),1,0))+(IF((AV105&gt;AX105),1,0))+(IF((AV106&gt;AX106),1,0))+(IF((AV107&gt;AX107),1,0))+(IF((AZ105&gt;BB105),1,0))+(IF((AZ106&gt;BB106),1,0))+(IF((AZ107&gt;BB107),1,0))</f>
        <v>4</v>
      </c>
      <c r="BL106" s="130">
        <f>(IF((AN105&lt;AP105),1,0))+(IF((AN106&lt;AP106),1,0))+(IF((AN107&lt;AP107),1,0))+(IF((AR105&lt;AT105),1,0))+(IF((AR106&lt;AT106),1,0))+(IF((AR107&lt;AT107),1,0))+(IF((AV105&lt;AX105),1,0))+(IF((AV106&lt;AX106),1,0))+(IF((AV107&lt;AX107),1,0))+(IF((AZ105&lt;BB105),1,0))+(IF((AZ106&lt;BB106),1,0))+(IF((AZ107&lt;BB107),1,0))</f>
        <v>4</v>
      </c>
      <c r="BM106" s="131">
        <f>BK106-BL106</f>
        <v>0</v>
      </c>
      <c r="BN106" s="122">
        <f>SUM(AN105:AN107,AR105:AR107,AV105:AV107,AZ105:AZ107)</f>
        <v>99</v>
      </c>
      <c r="BO106" s="122">
        <f>SUM(AP105:AP107,AT105:AT107,AX105:AX107,BB105:BB107)</f>
        <v>108</v>
      </c>
      <c r="BP106" s="126">
        <f>BN106-BO106</f>
        <v>-9</v>
      </c>
      <c r="BS106" s="82"/>
      <c r="BT106" s="82"/>
    </row>
    <row r="107" spans="2:73" ht="12" customHeight="1" x14ac:dyDescent="0.15">
      <c r="B107" s="11"/>
      <c r="C107" s="12" t="s">
        <v>90</v>
      </c>
      <c r="D107" s="272" t="str">
        <f>IF(J104="","",J104)</f>
        <v/>
      </c>
      <c r="E107" s="262" t="str">
        <f t="shared" si="22"/>
        <v/>
      </c>
      <c r="F107" s="273" t="str">
        <f>IF(H104="","",H104)</f>
        <v/>
      </c>
      <c r="G107" s="538" t="str">
        <f>IF(I104="","",I104)</f>
        <v/>
      </c>
      <c r="H107" s="440"/>
      <c r="I107" s="441"/>
      <c r="J107" s="441"/>
      <c r="K107" s="442"/>
      <c r="L107" s="132">
        <v>9</v>
      </c>
      <c r="M107" s="111" t="str">
        <f t="shared" si="18"/>
        <v>-</v>
      </c>
      <c r="N107" s="133">
        <v>15</v>
      </c>
      <c r="O107" s="504"/>
      <c r="P107" s="132"/>
      <c r="Q107" s="134" t="str">
        <f t="shared" si="19"/>
        <v/>
      </c>
      <c r="R107" s="133"/>
      <c r="S107" s="507"/>
      <c r="T107" s="135">
        <f>Y106</f>
        <v>2</v>
      </c>
      <c r="U107" s="136" t="s">
        <v>2</v>
      </c>
      <c r="V107" s="136">
        <f>Z106</f>
        <v>1</v>
      </c>
      <c r="W107" s="137" t="s">
        <v>1</v>
      </c>
      <c r="X107" s="106"/>
      <c r="Y107" s="156"/>
      <c r="Z107" s="157"/>
      <c r="AA107" s="156"/>
      <c r="AB107" s="157"/>
      <c r="AC107" s="158"/>
      <c r="AD107" s="157"/>
      <c r="AE107" s="157"/>
      <c r="AF107" s="158"/>
      <c r="AG107" s="33"/>
      <c r="AH107" s="33"/>
      <c r="AI107" s="33"/>
      <c r="AJ107" s="33"/>
      <c r="AK107" s="33"/>
      <c r="AL107" s="11"/>
      <c r="AM107" s="12" t="s">
        <v>94</v>
      </c>
      <c r="AN107" s="149">
        <f>IF(AT104="","",AT104)</f>
        <v>5</v>
      </c>
      <c r="AO107" s="111" t="str">
        <f t="shared" si="23"/>
        <v>-</v>
      </c>
      <c r="AP107" s="150">
        <f>IF(AR104="","",AR104)</f>
        <v>15</v>
      </c>
      <c r="AQ107" s="433" t="str">
        <f>IF(AS104="","",AS104)</f>
        <v>-</v>
      </c>
      <c r="AR107" s="440"/>
      <c r="AS107" s="441"/>
      <c r="AT107" s="441"/>
      <c r="AU107" s="442"/>
      <c r="AV107" s="132"/>
      <c r="AW107" s="111" t="str">
        <f t="shared" si="20"/>
        <v/>
      </c>
      <c r="AX107" s="133"/>
      <c r="AY107" s="504"/>
      <c r="AZ107" s="132">
        <v>11</v>
      </c>
      <c r="BA107" s="134" t="str">
        <f t="shared" si="21"/>
        <v>-</v>
      </c>
      <c r="BB107" s="133">
        <v>15</v>
      </c>
      <c r="BC107" s="507"/>
      <c r="BD107" s="135">
        <f>BI106</f>
        <v>1</v>
      </c>
      <c r="BE107" s="136" t="s">
        <v>2</v>
      </c>
      <c r="BF107" s="136">
        <f>BJ106</f>
        <v>2</v>
      </c>
      <c r="BG107" s="137" t="s">
        <v>1</v>
      </c>
      <c r="BH107" s="106"/>
      <c r="BI107" s="156"/>
      <c r="BJ107" s="157"/>
      <c r="BK107" s="156"/>
      <c r="BL107" s="157"/>
      <c r="BM107" s="158"/>
      <c r="BN107" s="157"/>
      <c r="BO107" s="157"/>
      <c r="BP107" s="158"/>
      <c r="BS107" s="82"/>
      <c r="BT107" s="82"/>
    </row>
    <row r="108" spans="2:73" ht="12" customHeight="1" x14ac:dyDescent="0.15">
      <c r="B108" s="7" t="s">
        <v>79</v>
      </c>
      <c r="C108" s="8" t="s">
        <v>22</v>
      </c>
      <c r="D108" s="270">
        <f>IF(N102="","",N102)</f>
        <v>15</v>
      </c>
      <c r="E108" s="274" t="str">
        <f t="shared" si="22"/>
        <v>-</v>
      </c>
      <c r="F108" s="271">
        <f>IF(L102="","",L102)</f>
        <v>0</v>
      </c>
      <c r="G108" s="536" t="str">
        <f>IF(O102="","",IF(O102="○","×",IF(O102="×","○")))</f>
        <v>○</v>
      </c>
      <c r="H108" s="159">
        <f>IF(N105="","",N105)</f>
        <v>14</v>
      </c>
      <c r="I108" s="111" t="str">
        <f t="shared" ref="I108:I113" si="24">IF(H108="","","-")</f>
        <v>-</v>
      </c>
      <c r="J108" s="139">
        <f>IF(L105="","",L105)</f>
        <v>16</v>
      </c>
      <c r="K108" s="431" t="str">
        <f>IF(O105="","",IF(O105="○","×",IF(O105="×","○")))</f>
        <v>○</v>
      </c>
      <c r="L108" s="434"/>
      <c r="M108" s="435"/>
      <c r="N108" s="435"/>
      <c r="O108" s="436"/>
      <c r="P108" s="110">
        <v>15</v>
      </c>
      <c r="Q108" s="111" t="str">
        <f t="shared" si="19"/>
        <v>-</v>
      </c>
      <c r="R108" s="112">
        <v>9</v>
      </c>
      <c r="S108" s="506" t="str">
        <f>IF(P108&lt;&gt;"",IF(P108&gt;R108,IF(P109&gt;R109,"○",IF(P110&gt;R110,"○","×")),IF(P109&gt;R109,IF(P110&gt;R110,"○","×"),"×")),"")</f>
        <v>○</v>
      </c>
      <c r="T108" s="517" t="s">
        <v>414</v>
      </c>
      <c r="U108" s="518"/>
      <c r="V108" s="518"/>
      <c r="W108" s="519"/>
      <c r="X108" s="106"/>
      <c r="Y108" s="121"/>
      <c r="Z108" s="122"/>
      <c r="AA108" s="121"/>
      <c r="AB108" s="122"/>
      <c r="AC108" s="126"/>
      <c r="AD108" s="122"/>
      <c r="AE108" s="122"/>
      <c r="AF108" s="126"/>
      <c r="AG108" s="67"/>
      <c r="AH108" s="67"/>
      <c r="AI108" s="67"/>
      <c r="AJ108" s="67"/>
      <c r="AK108" s="67"/>
      <c r="AL108" s="7" t="s">
        <v>82</v>
      </c>
      <c r="AM108" s="8" t="s">
        <v>81</v>
      </c>
      <c r="AN108" s="138">
        <f>IF(AX102="","",AX102)</f>
        <v>8</v>
      </c>
      <c r="AO108" s="141" t="str">
        <f t="shared" si="23"/>
        <v>-</v>
      </c>
      <c r="AP108" s="139">
        <f>IF(AV102="","",AV102)</f>
        <v>15</v>
      </c>
      <c r="AQ108" s="431" t="str">
        <f>IF(AY102="","",IF(AY102="○","×",IF(AY102="×","○")))</f>
        <v>×</v>
      </c>
      <c r="AR108" s="159">
        <f>IF(AX105="","",AX105)</f>
        <v>10</v>
      </c>
      <c r="AS108" s="111" t="str">
        <f t="shared" ref="AS108:AS113" si="25">IF(AR108="","","-")</f>
        <v>-</v>
      </c>
      <c r="AT108" s="139">
        <f>IF(AV105="","",AV105)</f>
        <v>15</v>
      </c>
      <c r="AU108" s="431" t="str">
        <f>IF(AY105="","",IF(AY105="○","×",IF(AY105="×","○")))</f>
        <v>×</v>
      </c>
      <c r="AV108" s="434"/>
      <c r="AW108" s="435"/>
      <c r="AX108" s="435"/>
      <c r="AY108" s="436"/>
      <c r="AZ108" s="110">
        <v>15</v>
      </c>
      <c r="BA108" s="111" t="str">
        <f t="shared" si="21"/>
        <v>-</v>
      </c>
      <c r="BB108" s="112">
        <v>13</v>
      </c>
      <c r="BC108" s="506" t="str">
        <f>IF(AZ108&lt;&gt;"",IF(AZ108&gt;BB108,IF(AZ109&gt;BB109,"○",IF(AZ110&gt;BB110,"○","×")),IF(AZ109&gt;BB109,IF(AZ110&gt;BB110,"○","×"),"×")),"")</f>
        <v>○</v>
      </c>
      <c r="BD108" s="517" t="s">
        <v>416</v>
      </c>
      <c r="BE108" s="518"/>
      <c r="BF108" s="518"/>
      <c r="BG108" s="519"/>
      <c r="BH108" s="106"/>
      <c r="BI108" s="121"/>
      <c r="BJ108" s="122"/>
      <c r="BK108" s="121"/>
      <c r="BL108" s="122"/>
      <c r="BM108" s="126"/>
      <c r="BN108" s="122"/>
      <c r="BO108" s="122"/>
      <c r="BP108" s="126"/>
      <c r="BQ108" s="82"/>
      <c r="BS108" s="82"/>
      <c r="BT108" s="82"/>
      <c r="BU108" s="82"/>
    </row>
    <row r="109" spans="2:73" ht="12" customHeight="1" x14ac:dyDescent="0.15">
      <c r="B109" s="7" t="s">
        <v>78</v>
      </c>
      <c r="C109" s="8" t="s">
        <v>22</v>
      </c>
      <c r="D109" s="270">
        <f>IF(N103="","",N103)</f>
        <v>15</v>
      </c>
      <c r="E109" s="262" t="str">
        <f t="shared" si="22"/>
        <v>-</v>
      </c>
      <c r="F109" s="271">
        <f>IF(L103="","",L103)</f>
        <v>0</v>
      </c>
      <c r="G109" s="537" t="str">
        <f>IF(I106="","",I106)</f>
        <v/>
      </c>
      <c r="H109" s="159">
        <f>IF(N106="","",N106)</f>
        <v>15</v>
      </c>
      <c r="I109" s="111" t="str">
        <f t="shared" si="24"/>
        <v>-</v>
      </c>
      <c r="J109" s="139">
        <f>IF(L106="","",L106)</f>
        <v>7</v>
      </c>
      <c r="K109" s="432" t="str">
        <f>IF(M106="","",M106)</f>
        <v>-</v>
      </c>
      <c r="L109" s="437"/>
      <c r="M109" s="438"/>
      <c r="N109" s="438"/>
      <c r="O109" s="439"/>
      <c r="P109" s="110">
        <v>15</v>
      </c>
      <c r="Q109" s="111" t="str">
        <f t="shared" si="19"/>
        <v>-</v>
      </c>
      <c r="R109" s="112">
        <v>11</v>
      </c>
      <c r="S109" s="506"/>
      <c r="T109" s="520"/>
      <c r="U109" s="521"/>
      <c r="V109" s="521"/>
      <c r="W109" s="522"/>
      <c r="X109" s="106"/>
      <c r="Y109" s="121">
        <f>COUNTIF(D108:S110,"○")</f>
        <v>3</v>
      </c>
      <c r="Z109" s="122">
        <f>COUNTIF(D108:S110,"×")</f>
        <v>0</v>
      </c>
      <c r="AA109" s="129">
        <f>(IF((D108&gt;F108),1,0))+(IF((D109&gt;F109),1,0))+(IF((D110&gt;F110),1,0))+(IF((H108&gt;J108),1,0))+(IF((H109&gt;J109),1,0))+(IF((H110&gt;J110),1,0))+(IF((L108&gt;N108),1,0))+(IF((L109&gt;N109),1,0))+(IF((L110&gt;N110),1,0))+(IF((P108&gt;R108),1,0))+(IF((P109&gt;R109),1,0))+(IF((P110&gt;R110),1,0))</f>
        <v>6</v>
      </c>
      <c r="AB109" s="130">
        <f>(IF((D108&lt;F108),1,0))+(IF((D109&lt;F109),1,0))+(IF((D110&lt;F110),1,0))+(IF((H108&lt;J108),1,0))+(IF((H109&lt;J109),1,0))+(IF((H110&lt;J110),1,0))+(IF((L108&lt;N108),1,0))+(IF((L109&lt;N109),1,0))+(IF((L110&lt;N110),1,0))+(IF((P108&lt;R108),1,0))+(IF((P109&lt;R109),1,0))+(IF((P110&lt;R110),1,0))</f>
        <v>1</v>
      </c>
      <c r="AC109" s="131">
        <f>AA109-AB109</f>
        <v>5</v>
      </c>
      <c r="AD109" s="122">
        <f>SUM(D108:D110,H108:H110,L108:L110,P108:P110)</f>
        <v>104</v>
      </c>
      <c r="AE109" s="122">
        <f>SUM(F108:F110,J108:J110,N108:N110,R108:R110)</f>
        <v>52</v>
      </c>
      <c r="AF109" s="126">
        <f>AD109-AE109</f>
        <v>52</v>
      </c>
      <c r="AG109" s="67"/>
      <c r="AH109" s="67"/>
      <c r="AI109" s="67"/>
      <c r="AJ109" s="67"/>
      <c r="AK109" s="67"/>
      <c r="AL109" s="7" t="s">
        <v>80</v>
      </c>
      <c r="AM109" s="8" t="s">
        <v>49</v>
      </c>
      <c r="AN109" s="138">
        <f>IF(AX103="","",AX103)</f>
        <v>12</v>
      </c>
      <c r="AO109" s="111" t="str">
        <f t="shared" si="23"/>
        <v>-</v>
      </c>
      <c r="AP109" s="139">
        <f>IF(AV103="","",AV103)</f>
        <v>15</v>
      </c>
      <c r="AQ109" s="432" t="str">
        <f>IF(AS106="","",AS106)</f>
        <v/>
      </c>
      <c r="AR109" s="159">
        <f>IF(AX106="","",AX106)</f>
        <v>12</v>
      </c>
      <c r="AS109" s="111" t="str">
        <f t="shared" si="25"/>
        <v>-</v>
      </c>
      <c r="AT109" s="139">
        <f>IF(AV106="","",AV106)</f>
        <v>15</v>
      </c>
      <c r="AU109" s="432" t="str">
        <f>IF(AW106="","",AW106)</f>
        <v>-</v>
      </c>
      <c r="AV109" s="437"/>
      <c r="AW109" s="438"/>
      <c r="AX109" s="438"/>
      <c r="AY109" s="439"/>
      <c r="AZ109" s="110">
        <v>15</v>
      </c>
      <c r="BA109" s="111" t="str">
        <f t="shared" si="21"/>
        <v>-</v>
      </c>
      <c r="BB109" s="112">
        <v>7</v>
      </c>
      <c r="BC109" s="506"/>
      <c r="BD109" s="520"/>
      <c r="BE109" s="521"/>
      <c r="BF109" s="521"/>
      <c r="BG109" s="522"/>
      <c r="BH109" s="106"/>
      <c r="BI109" s="121">
        <f>COUNTIF(AN108:BC110,"○")</f>
        <v>1</v>
      </c>
      <c r="BJ109" s="122">
        <f>COUNTIF(AN108:BC110,"×")</f>
        <v>2</v>
      </c>
      <c r="BK109" s="129">
        <f>(IF((AN108&gt;AP108),1,0))+(IF((AN109&gt;AP109),1,0))+(IF((AN110&gt;AP110),1,0))+(IF((AR108&gt;AT108),1,0))+(IF((AR109&gt;AT109),1,0))+(IF((AR110&gt;AT110),1,0))+(IF((AV108&gt;AX108),1,0))+(IF((AV109&gt;AX109),1,0))+(IF((AV110&gt;AX110),1,0))+(IF((AZ108&gt;BB108),1,0))+(IF((AZ109&gt;BB109),1,0))+(IF((AZ110&gt;BB110),1,0))</f>
        <v>2</v>
      </c>
      <c r="BL109" s="130">
        <f>(IF((AN108&lt;AP108),1,0))+(IF((AN109&lt;AP109),1,0))+(IF((AN110&lt;AP110),1,0))+(IF((AR108&lt;AT108),1,0))+(IF((AR109&lt;AT109),1,0))+(IF((AR110&lt;AT110),1,0))+(IF((AV108&lt;AX108),1,0))+(IF((AV109&lt;AX109),1,0))+(IF((AV110&lt;AX110),1,0))+(IF((AZ108&lt;BB108),1,0))+(IF((AZ109&lt;BB109),1,0))+(IF((AZ110&lt;BB110),1,0))</f>
        <v>4</v>
      </c>
      <c r="BM109" s="131">
        <f>BK109-BL109</f>
        <v>-2</v>
      </c>
      <c r="BN109" s="122">
        <f>SUM(AN108:AN110,AR108:AR110,AV108:AV110,AZ108:AZ110)</f>
        <v>72</v>
      </c>
      <c r="BO109" s="122">
        <f>SUM(AP108:AP110,AT108:AT110,AX108:AX110,BB108:BB110)</f>
        <v>80</v>
      </c>
      <c r="BP109" s="126">
        <f>BN109-BO109</f>
        <v>-8</v>
      </c>
      <c r="BQ109" s="82"/>
      <c r="BS109" s="82"/>
      <c r="BT109" s="82"/>
      <c r="BU109" s="82"/>
    </row>
    <row r="110" spans="2:73" ht="12" customHeight="1" x14ac:dyDescent="0.15">
      <c r="B110" s="11"/>
      <c r="C110" s="12" t="s">
        <v>313</v>
      </c>
      <c r="D110" s="272" t="str">
        <f>IF(N104="","",N104)</f>
        <v/>
      </c>
      <c r="E110" s="268" t="str">
        <f t="shared" si="22"/>
        <v/>
      </c>
      <c r="F110" s="273" t="str">
        <f>IF(L104="","",L104)</f>
        <v/>
      </c>
      <c r="G110" s="538" t="str">
        <f>IF(I107="","",I107)</f>
        <v/>
      </c>
      <c r="H110" s="160">
        <f>IF(N107="","",N107)</f>
        <v>15</v>
      </c>
      <c r="I110" s="111" t="str">
        <f t="shared" si="24"/>
        <v>-</v>
      </c>
      <c r="J110" s="150">
        <f>IF(L107="","",L107)</f>
        <v>9</v>
      </c>
      <c r="K110" s="433" t="str">
        <f>IF(M107="","",M107)</f>
        <v>-</v>
      </c>
      <c r="L110" s="440"/>
      <c r="M110" s="441"/>
      <c r="N110" s="441"/>
      <c r="O110" s="442"/>
      <c r="P110" s="132"/>
      <c r="Q110" s="111" t="str">
        <f t="shared" si="19"/>
        <v/>
      </c>
      <c r="R110" s="133"/>
      <c r="S110" s="507"/>
      <c r="T110" s="135">
        <f>Y109</f>
        <v>3</v>
      </c>
      <c r="U110" s="136" t="s">
        <v>2</v>
      </c>
      <c r="V110" s="136">
        <f>Z109</f>
        <v>0</v>
      </c>
      <c r="W110" s="137" t="s">
        <v>1</v>
      </c>
      <c r="X110" s="106"/>
      <c r="Y110" s="121"/>
      <c r="Z110" s="122"/>
      <c r="AA110" s="121"/>
      <c r="AB110" s="122"/>
      <c r="AC110" s="126"/>
      <c r="AD110" s="122"/>
      <c r="AE110" s="122"/>
      <c r="AF110" s="126"/>
      <c r="AG110" s="33"/>
      <c r="AH110" s="33"/>
      <c r="AI110" s="33"/>
      <c r="AJ110" s="33"/>
      <c r="AK110" s="33"/>
      <c r="AL110" s="11"/>
      <c r="AM110" s="32" t="s">
        <v>313</v>
      </c>
      <c r="AN110" s="149" t="str">
        <f>IF(AX104="","",AX104)</f>
        <v/>
      </c>
      <c r="AO110" s="134" t="str">
        <f t="shared" si="23"/>
        <v/>
      </c>
      <c r="AP110" s="150" t="str">
        <f>IF(AV104="","",AV104)</f>
        <v/>
      </c>
      <c r="AQ110" s="433" t="str">
        <f>IF(AS107="","",AS107)</f>
        <v/>
      </c>
      <c r="AR110" s="160" t="str">
        <f>IF(AX107="","",AX107)</f>
        <v/>
      </c>
      <c r="AS110" s="111" t="str">
        <f t="shared" si="25"/>
        <v/>
      </c>
      <c r="AT110" s="150" t="str">
        <f>IF(AV107="","",AV107)</f>
        <v/>
      </c>
      <c r="AU110" s="433" t="str">
        <f>IF(AW107="","",AW107)</f>
        <v/>
      </c>
      <c r="AV110" s="440"/>
      <c r="AW110" s="441"/>
      <c r="AX110" s="441"/>
      <c r="AY110" s="442"/>
      <c r="AZ110" s="132"/>
      <c r="BA110" s="111" t="str">
        <f t="shared" si="21"/>
        <v/>
      </c>
      <c r="BB110" s="133"/>
      <c r="BC110" s="507"/>
      <c r="BD110" s="135">
        <f>BI109</f>
        <v>1</v>
      </c>
      <c r="BE110" s="136" t="s">
        <v>2</v>
      </c>
      <c r="BF110" s="136">
        <f>BJ109</f>
        <v>2</v>
      </c>
      <c r="BG110" s="137" t="s">
        <v>1</v>
      </c>
      <c r="BH110" s="106"/>
      <c r="BI110" s="121"/>
      <c r="BJ110" s="122"/>
      <c r="BK110" s="121"/>
      <c r="BL110" s="122"/>
      <c r="BM110" s="126"/>
      <c r="BN110" s="122"/>
      <c r="BO110" s="122"/>
      <c r="BP110" s="126"/>
      <c r="BQ110" s="82"/>
      <c r="BS110" s="82"/>
      <c r="BT110" s="82"/>
      <c r="BU110" s="82"/>
    </row>
    <row r="111" spans="2:73" ht="12" customHeight="1" x14ac:dyDescent="0.15">
      <c r="B111" s="28" t="s">
        <v>374</v>
      </c>
      <c r="C111" s="8" t="s">
        <v>353</v>
      </c>
      <c r="D111" s="270">
        <f>IF(R102="","",R102)</f>
        <v>15</v>
      </c>
      <c r="E111" s="262" t="str">
        <f t="shared" si="22"/>
        <v>-</v>
      </c>
      <c r="F111" s="271">
        <f>IF(P102="","",P102)</f>
        <v>0</v>
      </c>
      <c r="G111" s="536" t="str">
        <f>IF(S102="","",IF(S102="○","×",IF(S102="×","○")))</f>
        <v>○</v>
      </c>
      <c r="H111" s="159">
        <f>IF(R105="","",R105)</f>
        <v>11</v>
      </c>
      <c r="I111" s="141" t="str">
        <f t="shared" si="24"/>
        <v>-</v>
      </c>
      <c r="J111" s="139">
        <f>IF(P105="","",P105)</f>
        <v>15</v>
      </c>
      <c r="K111" s="431" t="str">
        <f>IF(S105="","",IF(S105="○","×",IF(S105="×","○")))</f>
        <v>×</v>
      </c>
      <c r="L111" s="163">
        <f>IF(R108="","",R108)</f>
        <v>9</v>
      </c>
      <c r="M111" s="111" t="str">
        <f>IF(L111="","","-")</f>
        <v>-</v>
      </c>
      <c r="N111" s="162">
        <f>IF(P108="","",P108)</f>
        <v>15</v>
      </c>
      <c r="O111" s="431" t="str">
        <f>IF(S108="","",IF(S108="○","×",IF(S108="×","○")))</f>
        <v>×</v>
      </c>
      <c r="P111" s="434"/>
      <c r="Q111" s="435"/>
      <c r="R111" s="435"/>
      <c r="S111" s="487"/>
      <c r="T111" s="517" t="s">
        <v>420</v>
      </c>
      <c r="U111" s="518"/>
      <c r="V111" s="518"/>
      <c r="W111" s="519"/>
      <c r="X111" s="106"/>
      <c r="Y111" s="123"/>
      <c r="Z111" s="124"/>
      <c r="AA111" s="123"/>
      <c r="AB111" s="124"/>
      <c r="AC111" s="125"/>
      <c r="AD111" s="124"/>
      <c r="AE111" s="124"/>
      <c r="AF111" s="125"/>
      <c r="AG111" s="67"/>
      <c r="AH111" s="67"/>
      <c r="AI111" s="67"/>
      <c r="AJ111" s="67"/>
      <c r="AK111" s="67"/>
      <c r="AL111" s="5" t="s">
        <v>155</v>
      </c>
      <c r="AM111" s="6" t="s">
        <v>36</v>
      </c>
      <c r="AN111" s="138">
        <f>IF(BB102="","",BB102)</f>
        <v>10</v>
      </c>
      <c r="AO111" s="111" t="str">
        <f t="shared" si="23"/>
        <v>-</v>
      </c>
      <c r="AP111" s="139">
        <f>IF(AZ102="","",AZ102)</f>
        <v>15</v>
      </c>
      <c r="AQ111" s="431" t="str">
        <f>IF(BC102="","",IF(BC102="○","×",IF(BC102="×","○")))</f>
        <v>×</v>
      </c>
      <c r="AR111" s="159">
        <f>IF(BB105="","",BB105)</f>
        <v>13</v>
      </c>
      <c r="AS111" s="141" t="str">
        <f t="shared" si="25"/>
        <v>-</v>
      </c>
      <c r="AT111" s="139">
        <f>IF(AZ105="","",AZ105)</f>
        <v>15</v>
      </c>
      <c r="AU111" s="431" t="str">
        <f>IF(BC105="","",IF(BC105="○","×",IF(BC105="×","○")))</f>
        <v>○</v>
      </c>
      <c r="AV111" s="163">
        <f>IF(BB108="","",BB108)</f>
        <v>13</v>
      </c>
      <c r="AW111" s="111" t="str">
        <f>IF(AV111="","","-")</f>
        <v>-</v>
      </c>
      <c r="AX111" s="162">
        <f>IF(AZ108="","",AZ108)</f>
        <v>15</v>
      </c>
      <c r="AY111" s="431" t="str">
        <f>IF(BC108="","",IF(BC108="○","×",IF(BC108="×","○")))</f>
        <v>×</v>
      </c>
      <c r="AZ111" s="434"/>
      <c r="BA111" s="435"/>
      <c r="BB111" s="435"/>
      <c r="BC111" s="487"/>
      <c r="BD111" s="517" t="s">
        <v>417</v>
      </c>
      <c r="BE111" s="518"/>
      <c r="BF111" s="518"/>
      <c r="BG111" s="519"/>
      <c r="BH111" s="106"/>
      <c r="BI111" s="123"/>
      <c r="BJ111" s="124"/>
      <c r="BK111" s="123"/>
      <c r="BL111" s="124"/>
      <c r="BM111" s="125"/>
      <c r="BN111" s="124"/>
      <c r="BO111" s="124"/>
      <c r="BP111" s="125"/>
      <c r="BQ111" s="82"/>
    </row>
    <row r="112" spans="2:73" ht="12" customHeight="1" x14ac:dyDescent="0.15">
      <c r="B112" s="28" t="s">
        <v>375</v>
      </c>
      <c r="C112" s="8" t="s">
        <v>376</v>
      </c>
      <c r="D112" s="270">
        <f>IF(R103="","",R103)</f>
        <v>15</v>
      </c>
      <c r="E112" s="262" t="str">
        <f t="shared" si="22"/>
        <v>-</v>
      </c>
      <c r="F112" s="271">
        <f>IF(P103="","",P103)</f>
        <v>0</v>
      </c>
      <c r="G112" s="537" t="str">
        <f>IF(I109="","",I109)</f>
        <v>-</v>
      </c>
      <c r="H112" s="159">
        <f>IF(R106="","",R106)</f>
        <v>5</v>
      </c>
      <c r="I112" s="111" t="str">
        <f t="shared" si="24"/>
        <v>-</v>
      </c>
      <c r="J112" s="139">
        <f>IF(P106="","",P106)</f>
        <v>15</v>
      </c>
      <c r="K112" s="432" t="str">
        <f>IF(M109="","",M109)</f>
        <v/>
      </c>
      <c r="L112" s="159">
        <f>IF(R109="","",R109)</f>
        <v>11</v>
      </c>
      <c r="M112" s="111" t="str">
        <f>IF(L112="","","-")</f>
        <v>-</v>
      </c>
      <c r="N112" s="139">
        <f>IF(P109="","",P109)</f>
        <v>15</v>
      </c>
      <c r="O112" s="432" t="str">
        <f>IF(Q109="","",Q109)</f>
        <v>-</v>
      </c>
      <c r="P112" s="437"/>
      <c r="Q112" s="438"/>
      <c r="R112" s="438"/>
      <c r="S112" s="488"/>
      <c r="T112" s="520"/>
      <c r="U112" s="521"/>
      <c r="V112" s="521"/>
      <c r="W112" s="522"/>
      <c r="X112" s="106"/>
      <c r="Y112" s="121">
        <f>COUNTIF(D111:S113,"○")</f>
        <v>1</v>
      </c>
      <c r="Z112" s="122">
        <f>COUNTIF(D111:S113,"×")</f>
        <v>2</v>
      </c>
      <c r="AA112" s="129">
        <f>(IF((D111&gt;F111),1,0))+(IF((D112&gt;F112),1,0))+(IF((D113&gt;F113),1,0))+(IF((H111&gt;J111),1,0))+(IF((H112&gt;J112),1,0))+(IF((H113&gt;J113),1,0))+(IF((L111&gt;N111),1,0))+(IF((L112&gt;N112),1,0))+(IF((L113&gt;N113),1,0))+(IF((P111&gt;R111),1,0))+(IF((P112&gt;R112),1,0))+(IF((P113&gt;R113),1,0))</f>
        <v>2</v>
      </c>
      <c r="AB112" s="130">
        <f>(IF((D111&lt;F111),1,0))+(IF((D112&lt;F112),1,0))+(IF((D113&lt;F113),1,0))+(IF((H111&lt;J111),1,0))+(IF((H112&lt;J112),1,0))+(IF((H113&lt;J113),1,0))+(IF((L111&lt;N111),1,0))+(IF((L112&lt;N112),1,0))+(IF((L113&lt;N113),1,0))+(IF((P111&lt;R111),1,0))+(IF((P112&lt;R112),1,0))+(IF((P113&lt;R113),1,0))</f>
        <v>4</v>
      </c>
      <c r="AC112" s="131">
        <f>AA112-AB112</f>
        <v>-2</v>
      </c>
      <c r="AD112" s="122">
        <f>SUM(D111:D113,H111:H113,L111:L113,P111:P113)</f>
        <v>66</v>
      </c>
      <c r="AE112" s="122">
        <f>SUM(F111:F113,J111:J113,N111:N113,R111:R113)</f>
        <v>60</v>
      </c>
      <c r="AF112" s="126">
        <f>AD112-AE112</f>
        <v>6</v>
      </c>
      <c r="AG112" s="67"/>
      <c r="AH112" s="67"/>
      <c r="AI112" s="67"/>
      <c r="AJ112" s="67"/>
      <c r="AK112" s="67"/>
      <c r="AL112" s="7" t="s">
        <v>154</v>
      </c>
      <c r="AM112" s="8" t="s">
        <v>36</v>
      </c>
      <c r="AN112" s="138">
        <f>IF(BB103="","",BB103)</f>
        <v>9</v>
      </c>
      <c r="AO112" s="111" t="str">
        <f t="shared" si="23"/>
        <v>-</v>
      </c>
      <c r="AP112" s="139">
        <f>IF(AZ103="","",AZ103)</f>
        <v>15</v>
      </c>
      <c r="AQ112" s="432" t="str">
        <f>IF(AS109="","",AS109)</f>
        <v>-</v>
      </c>
      <c r="AR112" s="159">
        <f>IF(BB106="","",BB106)</f>
        <v>15</v>
      </c>
      <c r="AS112" s="111" t="str">
        <f t="shared" si="25"/>
        <v>-</v>
      </c>
      <c r="AT112" s="139">
        <f>IF(AZ106="","",AZ106)</f>
        <v>8</v>
      </c>
      <c r="AU112" s="432" t="str">
        <f>IF(AW109="","",AW109)</f>
        <v/>
      </c>
      <c r="AV112" s="159">
        <f>IF(BB109="","",BB109)</f>
        <v>7</v>
      </c>
      <c r="AW112" s="111" t="str">
        <f>IF(AV112="","","-")</f>
        <v>-</v>
      </c>
      <c r="AX112" s="139">
        <f>IF(AZ109="","",AZ109)</f>
        <v>15</v>
      </c>
      <c r="AY112" s="432" t="str">
        <f>IF(BA109="","",BA109)</f>
        <v>-</v>
      </c>
      <c r="AZ112" s="437"/>
      <c r="BA112" s="438"/>
      <c r="BB112" s="438"/>
      <c r="BC112" s="488"/>
      <c r="BD112" s="520"/>
      <c r="BE112" s="521"/>
      <c r="BF112" s="521"/>
      <c r="BG112" s="522"/>
      <c r="BH112" s="106"/>
      <c r="BI112" s="121">
        <f>COUNTIF(AN111:BC113,"○")</f>
        <v>1</v>
      </c>
      <c r="BJ112" s="122">
        <f>COUNTIF(AN111:BC113,"×")</f>
        <v>2</v>
      </c>
      <c r="BK112" s="129">
        <f>(IF((AN111&gt;AP111),1,0))+(IF((AN112&gt;AP112),1,0))+(IF((AN113&gt;AP113),1,0))+(IF((AR111&gt;AT111),1,0))+(IF((AR112&gt;AT112),1,0))+(IF((AR113&gt;AT113),1,0))+(IF((AV111&gt;AX111),1,0))+(IF((AV112&gt;AX112),1,0))+(IF((AV113&gt;AX113),1,0))+(IF((AZ111&gt;BB111),1,0))+(IF((AZ112&gt;BB112),1,0))+(IF((AZ113&gt;BB113),1,0))</f>
        <v>2</v>
      </c>
      <c r="BL112" s="130">
        <f>(IF((AN111&lt;AP111),1,0))+(IF((AN112&lt;AP112),1,0))+(IF((AN113&lt;AP113),1,0))+(IF((AR111&lt;AT111),1,0))+(IF((AR112&lt;AT112),1,0))+(IF((AR113&lt;AT113),1,0))+(IF((AV111&lt;AX111),1,0))+(IF((AV112&lt;AX112),1,0))+(IF((AV113&lt;AX113),1,0))+(IF((AZ111&lt;BB111),1,0))+(IF((AZ112&lt;BB112),1,0))+(IF((AZ113&lt;BB113),1,0))</f>
        <v>5</v>
      </c>
      <c r="BM112" s="131">
        <f>BK112-BL112</f>
        <v>-3</v>
      </c>
      <c r="BN112" s="122">
        <f>SUM(AN111:AN113,AR111:AR113,AV111:AV113,AZ111:AZ113)</f>
        <v>82</v>
      </c>
      <c r="BO112" s="122">
        <f>SUM(AP111:AP113,AT111:AT113,AX111:AX113,BB111:BB113)</f>
        <v>94</v>
      </c>
      <c r="BP112" s="126">
        <f>BN112-BO112</f>
        <v>-12</v>
      </c>
      <c r="BQ112" s="82"/>
    </row>
    <row r="113" spans="2:70" ht="12" customHeight="1" thickBot="1" x14ac:dyDescent="0.2">
      <c r="B113" s="9"/>
      <c r="C113" s="10" t="s">
        <v>94</v>
      </c>
      <c r="D113" s="275" t="str">
        <f>IF(R104="","",R104)</f>
        <v/>
      </c>
      <c r="E113" s="276" t="str">
        <f t="shared" si="22"/>
        <v/>
      </c>
      <c r="F113" s="277" t="str">
        <f>IF(P104="","",P104)</f>
        <v/>
      </c>
      <c r="G113" s="556" t="str">
        <f>IF(I110="","",I110)</f>
        <v>-</v>
      </c>
      <c r="H113" s="167" t="str">
        <f>IF(R107="","",R107)</f>
        <v/>
      </c>
      <c r="I113" s="165" t="str">
        <f t="shared" si="24"/>
        <v/>
      </c>
      <c r="J113" s="166" t="str">
        <f>IF(P107="","",P107)</f>
        <v/>
      </c>
      <c r="K113" s="486" t="str">
        <f>IF(M110="","",M110)</f>
        <v/>
      </c>
      <c r="L113" s="167" t="str">
        <f>IF(R110="","",R110)</f>
        <v/>
      </c>
      <c r="M113" s="165" t="str">
        <f>IF(L113="","","-")</f>
        <v/>
      </c>
      <c r="N113" s="166" t="str">
        <f>IF(P110="","",P110)</f>
        <v/>
      </c>
      <c r="O113" s="486" t="str">
        <f>IF(Q110="","",Q110)</f>
        <v/>
      </c>
      <c r="P113" s="489"/>
      <c r="Q113" s="490"/>
      <c r="R113" s="490"/>
      <c r="S113" s="491"/>
      <c r="T113" s="168">
        <f>Y112</f>
        <v>1</v>
      </c>
      <c r="U113" s="169" t="s">
        <v>2</v>
      </c>
      <c r="V113" s="169">
        <f>Z112</f>
        <v>2</v>
      </c>
      <c r="W113" s="170" t="s">
        <v>1</v>
      </c>
      <c r="X113" s="106"/>
      <c r="Y113" s="156"/>
      <c r="Z113" s="157"/>
      <c r="AA113" s="156"/>
      <c r="AB113" s="157"/>
      <c r="AC113" s="158"/>
      <c r="AD113" s="157"/>
      <c r="AE113" s="157"/>
      <c r="AF113" s="158"/>
      <c r="AG113" s="33"/>
      <c r="AH113" s="33"/>
      <c r="AI113" s="33"/>
      <c r="AJ113" s="33"/>
      <c r="AK113" s="33"/>
      <c r="AL113" s="9"/>
      <c r="AM113" s="10" t="s">
        <v>150</v>
      </c>
      <c r="AN113" s="164" t="str">
        <f>IF(BB104="","",BB104)</f>
        <v/>
      </c>
      <c r="AO113" s="165" t="str">
        <f t="shared" si="23"/>
        <v/>
      </c>
      <c r="AP113" s="166" t="str">
        <f>IF(AZ104="","",AZ104)</f>
        <v/>
      </c>
      <c r="AQ113" s="486" t="str">
        <f>IF(AS110="","",AS110)</f>
        <v/>
      </c>
      <c r="AR113" s="167">
        <f>IF(BB107="","",BB107)</f>
        <v>15</v>
      </c>
      <c r="AS113" s="165" t="str">
        <f t="shared" si="25"/>
        <v>-</v>
      </c>
      <c r="AT113" s="166">
        <f>IF(AZ107="","",AZ107)</f>
        <v>11</v>
      </c>
      <c r="AU113" s="486" t="str">
        <f>IF(AW110="","",AW110)</f>
        <v/>
      </c>
      <c r="AV113" s="167" t="str">
        <f>IF(BB110="","",BB110)</f>
        <v/>
      </c>
      <c r="AW113" s="165" t="str">
        <f>IF(AV113="","","-")</f>
        <v/>
      </c>
      <c r="AX113" s="166" t="str">
        <f>IF(AZ110="","",AZ110)</f>
        <v/>
      </c>
      <c r="AY113" s="486" t="str">
        <f>IF(BA110="","",BA110)</f>
        <v/>
      </c>
      <c r="AZ113" s="489"/>
      <c r="BA113" s="490"/>
      <c r="BB113" s="490"/>
      <c r="BC113" s="491"/>
      <c r="BD113" s="168">
        <f>BI112</f>
        <v>1</v>
      </c>
      <c r="BE113" s="169" t="s">
        <v>2</v>
      </c>
      <c r="BF113" s="169">
        <f>BJ112</f>
        <v>2</v>
      </c>
      <c r="BG113" s="170" t="s">
        <v>1</v>
      </c>
      <c r="BH113" s="106"/>
      <c r="BI113" s="156"/>
      <c r="BJ113" s="157"/>
      <c r="BK113" s="156"/>
      <c r="BL113" s="157"/>
      <c r="BM113" s="158"/>
      <c r="BN113" s="157"/>
      <c r="BO113" s="157"/>
      <c r="BP113" s="158"/>
      <c r="BQ113" s="82"/>
    </row>
    <row r="114" spans="2:70" ht="5.0999999999999996" customHeight="1" thickBot="1" x14ac:dyDescent="0.2">
      <c r="B114" s="13"/>
      <c r="C114" s="32"/>
      <c r="D114" s="69"/>
      <c r="E114" s="35"/>
      <c r="F114" s="69"/>
      <c r="G114" s="69"/>
      <c r="H114" s="69"/>
      <c r="I114" s="35"/>
      <c r="J114" s="69"/>
      <c r="K114" s="69"/>
      <c r="L114" s="69"/>
      <c r="M114" s="35"/>
      <c r="N114" s="69"/>
      <c r="O114" s="69"/>
      <c r="P114" s="69"/>
      <c r="Q114" s="69"/>
      <c r="R114" s="69"/>
      <c r="S114" s="69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13"/>
      <c r="AM114" s="32"/>
      <c r="AN114" s="69"/>
      <c r="AO114" s="35"/>
      <c r="AP114" s="69"/>
      <c r="AQ114" s="69"/>
      <c r="AR114" s="69"/>
      <c r="AS114" s="35"/>
      <c r="AT114" s="69"/>
      <c r="AU114" s="69"/>
      <c r="AV114" s="69"/>
      <c r="AW114" s="35"/>
      <c r="AX114" s="69"/>
      <c r="AY114" s="69"/>
      <c r="AZ114" s="69"/>
      <c r="BA114" s="69"/>
      <c r="BB114" s="69"/>
      <c r="BC114" s="69"/>
      <c r="BD114" s="33"/>
      <c r="BE114" s="33"/>
      <c r="BF114" s="33"/>
      <c r="BG114" s="33"/>
      <c r="BH114" s="102"/>
      <c r="BI114" s="102"/>
      <c r="BJ114" s="102"/>
      <c r="BK114" s="102"/>
      <c r="BP114" s="82"/>
      <c r="BQ114" s="82"/>
      <c r="BR114" s="82"/>
    </row>
    <row r="115" spans="2:70" ht="12" customHeight="1" x14ac:dyDescent="0.15">
      <c r="B115" s="467" t="s">
        <v>383</v>
      </c>
      <c r="C115" s="508"/>
      <c r="D115" s="398" t="str">
        <f>B117</f>
        <v>宮野和希</v>
      </c>
      <c r="E115" s="399"/>
      <c r="F115" s="399"/>
      <c r="G115" s="400"/>
      <c r="H115" s="401" t="str">
        <f>B120</f>
        <v>田辺晃士</v>
      </c>
      <c r="I115" s="399"/>
      <c r="J115" s="399"/>
      <c r="K115" s="400"/>
      <c r="L115" s="401" t="str">
        <f>B123</f>
        <v>川島誠悟</v>
      </c>
      <c r="M115" s="399"/>
      <c r="N115" s="399"/>
      <c r="O115" s="400"/>
      <c r="P115" s="401" t="str">
        <f>B126</f>
        <v>斉藤博昭</v>
      </c>
      <c r="Q115" s="399"/>
      <c r="R115" s="399"/>
      <c r="S115" s="471"/>
      <c r="T115" s="460" t="s">
        <v>4</v>
      </c>
      <c r="U115" s="461"/>
      <c r="V115" s="461"/>
      <c r="W115" s="462"/>
      <c r="X115" s="106"/>
      <c r="Y115" s="572" t="s">
        <v>20</v>
      </c>
      <c r="Z115" s="574"/>
      <c r="AA115" s="572" t="s">
        <v>19</v>
      </c>
      <c r="AB115" s="573"/>
      <c r="AC115" s="574"/>
      <c r="AD115" s="575" t="s">
        <v>18</v>
      </c>
      <c r="AE115" s="576"/>
      <c r="AF115" s="577"/>
      <c r="AG115" s="70"/>
      <c r="AH115" s="70"/>
      <c r="AI115" s="70"/>
      <c r="AJ115" s="70"/>
      <c r="AK115" s="70"/>
    </row>
    <row r="116" spans="2:70" ht="12" customHeight="1" thickBot="1" x14ac:dyDescent="0.2">
      <c r="B116" s="469"/>
      <c r="C116" s="509"/>
      <c r="D116" s="463" t="str">
        <f>B118</f>
        <v>松本沙織</v>
      </c>
      <c r="E116" s="464"/>
      <c r="F116" s="464"/>
      <c r="G116" s="465"/>
      <c r="H116" s="466" t="str">
        <f>B121</f>
        <v>薦田あかね</v>
      </c>
      <c r="I116" s="464"/>
      <c r="J116" s="464"/>
      <c r="K116" s="465"/>
      <c r="L116" s="466" t="str">
        <f>B124</f>
        <v>曽我部あや</v>
      </c>
      <c r="M116" s="464"/>
      <c r="N116" s="464"/>
      <c r="O116" s="465"/>
      <c r="P116" s="466" t="str">
        <f>B127</f>
        <v>近藤紗矢香</v>
      </c>
      <c r="Q116" s="464"/>
      <c r="R116" s="464"/>
      <c r="S116" s="472"/>
      <c r="T116" s="449" t="s">
        <v>3</v>
      </c>
      <c r="U116" s="450"/>
      <c r="V116" s="450"/>
      <c r="W116" s="451"/>
      <c r="X116" s="106"/>
      <c r="Y116" s="107" t="s">
        <v>17</v>
      </c>
      <c r="Z116" s="108" t="s">
        <v>1</v>
      </c>
      <c r="AA116" s="107" t="s">
        <v>21</v>
      </c>
      <c r="AB116" s="108" t="s">
        <v>16</v>
      </c>
      <c r="AC116" s="109" t="s">
        <v>15</v>
      </c>
      <c r="AD116" s="108" t="s">
        <v>21</v>
      </c>
      <c r="AE116" s="108" t="s">
        <v>16</v>
      </c>
      <c r="AF116" s="109" t="s">
        <v>15</v>
      </c>
      <c r="AG116" s="70"/>
      <c r="AH116" s="70"/>
      <c r="AI116" s="70"/>
      <c r="AJ116" s="70"/>
      <c r="AK116" s="70"/>
    </row>
    <row r="117" spans="2:70" ht="12" customHeight="1" x14ac:dyDescent="0.15">
      <c r="B117" s="28" t="s">
        <v>114</v>
      </c>
      <c r="C117" s="8" t="s">
        <v>337</v>
      </c>
      <c r="D117" s="452"/>
      <c r="E117" s="453"/>
      <c r="F117" s="453"/>
      <c r="G117" s="454"/>
      <c r="H117" s="110">
        <v>15</v>
      </c>
      <c r="I117" s="111" t="str">
        <f>IF(H117="","","-")</f>
        <v>-</v>
      </c>
      <c r="J117" s="112">
        <v>7</v>
      </c>
      <c r="K117" s="528" t="str">
        <f>IF(H117&lt;&gt;"",IF(H117&gt;J117,IF(H118&gt;J118,"○",IF(H119&gt;J119,"○","×")),IF(H118&gt;J118,IF(H119&gt;J119,"○","×"),"×")),"")</f>
        <v>○</v>
      </c>
      <c r="L117" s="110">
        <v>15</v>
      </c>
      <c r="M117" s="113" t="str">
        <f t="shared" ref="M117:M122" si="26">IF(L117="","","-")</f>
        <v>-</v>
      </c>
      <c r="N117" s="114">
        <v>12</v>
      </c>
      <c r="O117" s="528" t="str">
        <f>IF(L117&lt;&gt;"",IF(L117&gt;N117,IF(L118&gt;N118,"○",IF(L119&gt;N119,"○","×")),IF(L118&gt;N118,IF(L119&gt;N119,"○","×"),"×")),"")</f>
        <v>○</v>
      </c>
      <c r="P117" s="120">
        <v>15</v>
      </c>
      <c r="Q117" s="113" t="str">
        <f t="shared" ref="Q117:Q125" si="27">IF(P117="","","-")</f>
        <v>-</v>
      </c>
      <c r="R117" s="112">
        <v>8</v>
      </c>
      <c r="S117" s="529" t="str">
        <f>IF(P117&lt;&gt;"",IF(P117&gt;R117,IF(P118&gt;R118,"○",IF(P119&gt;R119,"○","×")),IF(P118&gt;R118,IF(P119&gt;R119,"○","×"),"×")),"")</f>
        <v>○</v>
      </c>
      <c r="T117" s="523" t="s">
        <v>414</v>
      </c>
      <c r="U117" s="524"/>
      <c r="V117" s="524"/>
      <c r="W117" s="525"/>
      <c r="X117" s="106"/>
      <c r="Y117" s="121"/>
      <c r="Z117" s="122"/>
      <c r="AA117" s="123"/>
      <c r="AB117" s="124"/>
      <c r="AC117" s="125"/>
      <c r="AD117" s="122"/>
      <c r="AE117" s="122"/>
      <c r="AF117" s="126"/>
      <c r="AG117" s="67"/>
      <c r="AH117" s="67"/>
      <c r="AI117" s="67"/>
      <c r="AJ117" s="67"/>
      <c r="AK117" s="67"/>
    </row>
    <row r="118" spans="2:70" ht="12" customHeight="1" x14ac:dyDescent="0.15">
      <c r="B118" s="28" t="s">
        <v>408</v>
      </c>
      <c r="C118" s="8" t="s">
        <v>113</v>
      </c>
      <c r="D118" s="455"/>
      <c r="E118" s="438"/>
      <c r="F118" s="438"/>
      <c r="G118" s="439"/>
      <c r="H118" s="110">
        <v>15</v>
      </c>
      <c r="I118" s="111" t="str">
        <f>IF(H118="","","-")</f>
        <v>-</v>
      </c>
      <c r="J118" s="127">
        <v>8</v>
      </c>
      <c r="K118" s="503"/>
      <c r="L118" s="110">
        <v>15</v>
      </c>
      <c r="M118" s="111" t="str">
        <f t="shared" si="26"/>
        <v>-</v>
      </c>
      <c r="N118" s="112">
        <v>12</v>
      </c>
      <c r="O118" s="503"/>
      <c r="P118" s="110">
        <v>15</v>
      </c>
      <c r="Q118" s="111" t="str">
        <f t="shared" si="27"/>
        <v>-</v>
      </c>
      <c r="R118" s="112">
        <v>7</v>
      </c>
      <c r="S118" s="506"/>
      <c r="T118" s="520"/>
      <c r="U118" s="521"/>
      <c r="V118" s="521"/>
      <c r="W118" s="522"/>
      <c r="X118" s="106"/>
      <c r="Y118" s="121">
        <f>COUNTIF(D117:S119,"○")</f>
        <v>3</v>
      </c>
      <c r="Z118" s="122">
        <f>COUNTIF(D117:S119,"×")</f>
        <v>0</v>
      </c>
      <c r="AA118" s="129">
        <f>(IF((D117&gt;F117),1,0))+(IF((D118&gt;F118),1,0))+(IF((D119&gt;F119),1,0))+(IF((H117&gt;J117),1,0))+(IF((H118&gt;J118),1,0))+(IF((H119&gt;J119),1,0))+(IF((L117&gt;N117),1,0))+(IF((L118&gt;N118),1,0))+(IF((L119&gt;N119),1,0))+(IF((P117&gt;R117),1,0))+(IF((P118&gt;R118),1,0))+(IF((P119&gt;R119),1,0))</f>
        <v>6</v>
      </c>
      <c r="AB118" s="130">
        <f>(IF((D117&lt;F117),1,0))+(IF((D118&lt;F118),1,0))+(IF((D119&lt;F119),1,0))+(IF((H117&lt;J117),1,0))+(IF((H118&lt;J118),1,0))+(IF((H119&lt;J119),1,0))+(IF((L117&lt;N117),1,0))+(IF((L118&lt;N118),1,0))+(IF((L119&lt;N119),1,0))+(IF((P117&lt;R117),1,0))+(IF((P118&lt;R118),1,0))+(IF((P119&lt;R119),1,0))</f>
        <v>0</v>
      </c>
      <c r="AC118" s="131">
        <f>AA118-AB118</f>
        <v>6</v>
      </c>
      <c r="AD118" s="122">
        <f>SUM(D117:D119,H117:H119,L117:L119,P117:P119)</f>
        <v>90</v>
      </c>
      <c r="AE118" s="122">
        <f>SUM(F117:F119,J117:J119,N117:N119,R117:R119)</f>
        <v>54</v>
      </c>
      <c r="AF118" s="126">
        <f>AD118-AE118</f>
        <v>36</v>
      </c>
      <c r="AG118" s="67"/>
      <c r="AH118" s="67"/>
      <c r="AI118" s="67"/>
      <c r="AJ118" s="67"/>
      <c r="AK118" s="67"/>
    </row>
    <row r="119" spans="2:70" ht="12" customHeight="1" x14ac:dyDescent="0.15">
      <c r="B119" s="11"/>
      <c r="C119" s="32" t="s">
        <v>94</v>
      </c>
      <c r="D119" s="456"/>
      <c r="E119" s="441"/>
      <c r="F119" s="441"/>
      <c r="G119" s="442"/>
      <c r="H119" s="132"/>
      <c r="I119" s="111" t="str">
        <f>IF(H119="","","-")</f>
        <v/>
      </c>
      <c r="J119" s="133"/>
      <c r="K119" s="504"/>
      <c r="L119" s="132"/>
      <c r="M119" s="134" t="str">
        <f t="shared" si="26"/>
        <v/>
      </c>
      <c r="N119" s="133"/>
      <c r="O119" s="503"/>
      <c r="P119" s="132"/>
      <c r="Q119" s="134" t="str">
        <f t="shared" si="27"/>
        <v/>
      </c>
      <c r="R119" s="133"/>
      <c r="S119" s="506"/>
      <c r="T119" s="135">
        <f>Y118</f>
        <v>3</v>
      </c>
      <c r="U119" s="136" t="s">
        <v>2</v>
      </c>
      <c r="V119" s="136">
        <f>Z118</f>
        <v>0</v>
      </c>
      <c r="W119" s="137" t="s">
        <v>1</v>
      </c>
      <c r="X119" s="106"/>
      <c r="Y119" s="121"/>
      <c r="Z119" s="122"/>
      <c r="AA119" s="121"/>
      <c r="AB119" s="122"/>
      <c r="AC119" s="126"/>
      <c r="AD119" s="122"/>
      <c r="AE119" s="122"/>
      <c r="AF119" s="126"/>
      <c r="AG119" s="33"/>
      <c r="AH119" s="33"/>
      <c r="AI119" s="33"/>
      <c r="AJ119" s="33"/>
      <c r="AK119" s="33"/>
    </row>
    <row r="120" spans="2:70" ht="12" customHeight="1" x14ac:dyDescent="0.15">
      <c r="B120" s="28" t="s">
        <v>84</v>
      </c>
      <c r="C120" s="6" t="s">
        <v>27</v>
      </c>
      <c r="D120" s="138">
        <f>IF(J117="","",J117)</f>
        <v>7</v>
      </c>
      <c r="E120" s="111" t="str">
        <f t="shared" ref="E120:E128" si="28">IF(D120="","","-")</f>
        <v>-</v>
      </c>
      <c r="F120" s="139">
        <f>IF(H117="","",H117)</f>
        <v>15</v>
      </c>
      <c r="G120" s="431" t="str">
        <f>IF(K117="","",IF(K117="○","×",IF(K117="×","○")))</f>
        <v>×</v>
      </c>
      <c r="H120" s="434"/>
      <c r="I120" s="435"/>
      <c r="J120" s="435"/>
      <c r="K120" s="436"/>
      <c r="L120" s="110">
        <v>8</v>
      </c>
      <c r="M120" s="111" t="str">
        <f t="shared" si="26"/>
        <v>-</v>
      </c>
      <c r="N120" s="112">
        <v>15</v>
      </c>
      <c r="O120" s="539" t="str">
        <f>IF(L120&lt;&gt;"",IF(L120&gt;N120,IF(L121&gt;N121,"○",IF(L122&gt;N122,"○","×")),IF(L121&gt;N121,IF(L122&gt;N122,"○","×"),"×")),"")</f>
        <v>×</v>
      </c>
      <c r="P120" s="110">
        <v>11</v>
      </c>
      <c r="Q120" s="111" t="str">
        <f t="shared" si="27"/>
        <v>-</v>
      </c>
      <c r="R120" s="112">
        <v>15</v>
      </c>
      <c r="S120" s="505" t="str">
        <f>IF(P120&lt;&gt;"",IF(P120&gt;R120,IF(P121&gt;R121,"○",IF(P122&gt;R122,"○","×")),IF(P121&gt;R121,IF(P122&gt;R122,"○","×"),"×")),"")</f>
        <v>×</v>
      </c>
      <c r="T120" s="517" t="s">
        <v>417</v>
      </c>
      <c r="U120" s="518"/>
      <c r="V120" s="518"/>
      <c r="W120" s="519"/>
      <c r="X120" s="106"/>
      <c r="Y120" s="123"/>
      <c r="Z120" s="124"/>
      <c r="AA120" s="123"/>
      <c r="AB120" s="124"/>
      <c r="AC120" s="125"/>
      <c r="AD120" s="124"/>
      <c r="AE120" s="124"/>
      <c r="AF120" s="125"/>
      <c r="AG120" s="67"/>
      <c r="AH120" s="67"/>
      <c r="AI120" s="67"/>
      <c r="AJ120" s="67"/>
      <c r="AK120" s="67"/>
    </row>
    <row r="121" spans="2:70" ht="12" customHeight="1" x14ac:dyDescent="0.15">
      <c r="B121" s="28" t="s">
        <v>83</v>
      </c>
      <c r="C121" s="8" t="s">
        <v>27</v>
      </c>
      <c r="D121" s="138">
        <f>IF(J118="","",J118)</f>
        <v>8</v>
      </c>
      <c r="E121" s="111" t="str">
        <f t="shared" si="28"/>
        <v>-</v>
      </c>
      <c r="F121" s="139">
        <f>IF(H118="","",H118)</f>
        <v>15</v>
      </c>
      <c r="G121" s="432" t="str">
        <f>IF(I118="","",I118)</f>
        <v>-</v>
      </c>
      <c r="H121" s="437"/>
      <c r="I121" s="438"/>
      <c r="J121" s="438"/>
      <c r="K121" s="439"/>
      <c r="L121" s="110">
        <v>15</v>
      </c>
      <c r="M121" s="111" t="str">
        <f t="shared" si="26"/>
        <v>-</v>
      </c>
      <c r="N121" s="112">
        <v>8</v>
      </c>
      <c r="O121" s="503"/>
      <c r="P121" s="110">
        <v>11</v>
      </c>
      <c r="Q121" s="111" t="str">
        <f t="shared" si="27"/>
        <v>-</v>
      </c>
      <c r="R121" s="112">
        <v>15</v>
      </c>
      <c r="S121" s="506"/>
      <c r="T121" s="520"/>
      <c r="U121" s="521"/>
      <c r="V121" s="521"/>
      <c r="W121" s="522"/>
      <c r="X121" s="106"/>
      <c r="Y121" s="121">
        <f>COUNTIF(D120:S122,"○")</f>
        <v>0</v>
      </c>
      <c r="Z121" s="122">
        <f>COUNTIF(D120:S122,"×")</f>
        <v>3</v>
      </c>
      <c r="AA121" s="129">
        <f>(IF((D120&gt;F120),1,0))+(IF((D121&gt;F121),1,0))+(IF((D122&gt;F122),1,0))+(IF((H120&gt;J120),1,0))+(IF((H121&gt;J121),1,0))+(IF((H122&gt;J122),1,0))+(IF((L120&gt;N120),1,0))+(IF((L121&gt;N121),1,0))+(IF((L122&gt;N122),1,0))+(IF((P120&gt;R120),1,0))+(IF((P121&gt;R121),1,0))+(IF((P122&gt;R122),1,0))</f>
        <v>1</v>
      </c>
      <c r="AB121" s="130">
        <f>(IF((D120&lt;F120),1,0))+(IF((D121&lt;F121),1,0))+(IF((D122&lt;F122),1,0))+(IF((H120&lt;J120),1,0))+(IF((H121&lt;J121),1,0))+(IF((H122&lt;J122),1,0))+(IF((L120&lt;N120),1,0))+(IF((L121&lt;N121),1,0))+(IF((L122&lt;N122),1,0))+(IF((P120&lt;R120),1,0))+(IF((P121&lt;R121),1,0))+(IF((P122&lt;R122),1,0))</f>
        <v>6</v>
      </c>
      <c r="AC121" s="131">
        <f>AA121-AB121</f>
        <v>-5</v>
      </c>
      <c r="AD121" s="122">
        <f>SUM(D120:D122,H120:H122,L120:L122,P120:P122)</f>
        <v>73</v>
      </c>
      <c r="AE121" s="122">
        <f>SUM(F120:F122,J120:J122,N120:N122,R120:R122)</f>
        <v>98</v>
      </c>
      <c r="AF121" s="126">
        <f>AD121-AE121</f>
        <v>-25</v>
      </c>
      <c r="AG121" s="67"/>
      <c r="AH121" s="67"/>
      <c r="AI121" s="67"/>
      <c r="AJ121" s="67"/>
      <c r="AK121" s="67"/>
    </row>
    <row r="122" spans="2:70" ht="12" customHeight="1" x14ac:dyDescent="0.15">
      <c r="B122" s="11"/>
      <c r="C122" s="12" t="s">
        <v>313</v>
      </c>
      <c r="D122" s="149" t="str">
        <f>IF(J119="","",J119)</f>
        <v/>
      </c>
      <c r="E122" s="111" t="str">
        <f t="shared" si="28"/>
        <v/>
      </c>
      <c r="F122" s="150" t="str">
        <f>IF(H119="","",H119)</f>
        <v/>
      </c>
      <c r="G122" s="433" t="str">
        <f>IF(I119="","",I119)</f>
        <v/>
      </c>
      <c r="H122" s="440"/>
      <c r="I122" s="441"/>
      <c r="J122" s="441"/>
      <c r="K122" s="442"/>
      <c r="L122" s="132">
        <v>13</v>
      </c>
      <c r="M122" s="111" t="str">
        <f t="shared" si="26"/>
        <v>-</v>
      </c>
      <c r="N122" s="133">
        <v>15</v>
      </c>
      <c r="O122" s="504"/>
      <c r="P122" s="132"/>
      <c r="Q122" s="134" t="str">
        <f t="shared" si="27"/>
        <v/>
      </c>
      <c r="R122" s="133"/>
      <c r="S122" s="507"/>
      <c r="T122" s="135">
        <f>Y121</f>
        <v>0</v>
      </c>
      <c r="U122" s="136" t="s">
        <v>2</v>
      </c>
      <c r="V122" s="136">
        <f>Z121</f>
        <v>3</v>
      </c>
      <c r="W122" s="137" t="s">
        <v>1</v>
      </c>
      <c r="X122" s="106"/>
      <c r="Y122" s="156"/>
      <c r="Z122" s="157"/>
      <c r="AA122" s="156"/>
      <c r="AB122" s="157"/>
      <c r="AC122" s="158"/>
      <c r="AD122" s="157"/>
      <c r="AE122" s="157"/>
      <c r="AF122" s="158"/>
      <c r="AG122" s="33"/>
      <c r="AH122" s="33"/>
      <c r="AI122" s="33"/>
      <c r="AJ122" s="33"/>
      <c r="AK122" s="33"/>
    </row>
    <row r="123" spans="2:70" ht="12" customHeight="1" x14ac:dyDescent="0.15">
      <c r="B123" s="7" t="s">
        <v>306</v>
      </c>
      <c r="C123" s="8" t="s">
        <v>284</v>
      </c>
      <c r="D123" s="138">
        <f>IF(N117="","",N117)</f>
        <v>12</v>
      </c>
      <c r="E123" s="141" t="str">
        <f t="shared" si="28"/>
        <v>-</v>
      </c>
      <c r="F123" s="139">
        <f>IF(L117="","",L117)</f>
        <v>15</v>
      </c>
      <c r="G123" s="431" t="str">
        <f>IF(O117="","",IF(O117="○","×",IF(O117="×","○")))</f>
        <v>×</v>
      </c>
      <c r="H123" s="159">
        <f>IF(N120="","",N120)</f>
        <v>15</v>
      </c>
      <c r="I123" s="111" t="str">
        <f t="shared" ref="I123:I128" si="29">IF(H123="","","-")</f>
        <v>-</v>
      </c>
      <c r="J123" s="139">
        <f>IF(L120="","",L120)</f>
        <v>8</v>
      </c>
      <c r="K123" s="431" t="str">
        <f>IF(O120="","",IF(O120="○","×",IF(O120="×","○")))</f>
        <v>○</v>
      </c>
      <c r="L123" s="434"/>
      <c r="M123" s="435"/>
      <c r="N123" s="435"/>
      <c r="O123" s="436"/>
      <c r="P123" s="110">
        <v>13</v>
      </c>
      <c r="Q123" s="111" t="str">
        <f t="shared" si="27"/>
        <v>-</v>
      </c>
      <c r="R123" s="112">
        <v>15</v>
      </c>
      <c r="S123" s="506" t="str">
        <f>IF(P123&lt;&gt;"",IF(P123&gt;R123,IF(P124&gt;R124,"○",IF(P125&gt;R125,"○","×")),IF(P124&gt;R124,IF(P125&gt;R125,"○","×"),"×")),"")</f>
        <v>×</v>
      </c>
      <c r="T123" s="517" t="s">
        <v>416</v>
      </c>
      <c r="U123" s="518"/>
      <c r="V123" s="518"/>
      <c r="W123" s="519"/>
      <c r="X123" s="106"/>
      <c r="Y123" s="121"/>
      <c r="Z123" s="122"/>
      <c r="AA123" s="121"/>
      <c r="AB123" s="122"/>
      <c r="AC123" s="126"/>
      <c r="AD123" s="122"/>
      <c r="AE123" s="122"/>
      <c r="AF123" s="126"/>
      <c r="AG123" s="67"/>
      <c r="AH123" s="67"/>
      <c r="AI123" s="67"/>
      <c r="AJ123" s="67"/>
      <c r="AK123" s="67"/>
    </row>
    <row r="124" spans="2:70" ht="12" customHeight="1" x14ac:dyDescent="0.15">
      <c r="B124" s="7" t="s">
        <v>312</v>
      </c>
      <c r="C124" s="8" t="s">
        <v>284</v>
      </c>
      <c r="D124" s="138">
        <f>IF(N118="","",N118)</f>
        <v>12</v>
      </c>
      <c r="E124" s="111" t="str">
        <f t="shared" si="28"/>
        <v>-</v>
      </c>
      <c r="F124" s="139">
        <f>IF(L118="","",L118)</f>
        <v>15</v>
      </c>
      <c r="G124" s="432" t="str">
        <f>IF(I121="","",I121)</f>
        <v/>
      </c>
      <c r="H124" s="159">
        <f>IF(N121="","",N121)</f>
        <v>8</v>
      </c>
      <c r="I124" s="111" t="str">
        <f t="shared" si="29"/>
        <v>-</v>
      </c>
      <c r="J124" s="139">
        <f>IF(L121="","",L121)</f>
        <v>15</v>
      </c>
      <c r="K124" s="432" t="str">
        <f>IF(M121="","",M121)</f>
        <v>-</v>
      </c>
      <c r="L124" s="437"/>
      <c r="M124" s="438"/>
      <c r="N124" s="438"/>
      <c r="O124" s="439"/>
      <c r="P124" s="110">
        <v>9</v>
      </c>
      <c r="Q124" s="111" t="str">
        <f t="shared" si="27"/>
        <v>-</v>
      </c>
      <c r="R124" s="112">
        <v>15</v>
      </c>
      <c r="S124" s="506"/>
      <c r="T124" s="520"/>
      <c r="U124" s="521"/>
      <c r="V124" s="521"/>
      <c r="W124" s="522"/>
      <c r="X124" s="106"/>
      <c r="Y124" s="121">
        <f>COUNTIF(D123:S125,"○")</f>
        <v>1</v>
      </c>
      <c r="Z124" s="122">
        <f>COUNTIF(D123:S125,"×")</f>
        <v>2</v>
      </c>
      <c r="AA124" s="129">
        <f>(IF((D123&gt;F123),1,0))+(IF((D124&gt;F124),1,0))+(IF((D125&gt;F125),1,0))+(IF((H123&gt;J123),1,0))+(IF((H124&gt;J124),1,0))+(IF((H125&gt;J125),1,0))+(IF((L123&gt;N123),1,0))+(IF((L124&gt;N124),1,0))+(IF((L125&gt;N125),1,0))+(IF((P123&gt;R123),1,0))+(IF((P124&gt;R124),1,0))+(IF((P125&gt;R125),1,0))</f>
        <v>2</v>
      </c>
      <c r="AB124" s="130">
        <f>(IF((D123&lt;F123),1,0))+(IF((D124&lt;F124),1,0))+(IF((D125&lt;F125),1,0))+(IF((H123&lt;J123),1,0))+(IF((H124&lt;J124),1,0))+(IF((H125&lt;J125),1,0))+(IF((L123&lt;N123),1,0))+(IF((L124&lt;N124),1,0))+(IF((L125&lt;N125),1,0))+(IF((P123&lt;R123),1,0))+(IF((P124&lt;R124),1,0))+(IF((P125&lt;R125),1,0))</f>
        <v>5</v>
      </c>
      <c r="AC124" s="131">
        <f>AA124-AB124</f>
        <v>-3</v>
      </c>
      <c r="AD124" s="122">
        <f>SUM(D123:D125,H123:H125,L123:L125,P123:P125)</f>
        <v>84</v>
      </c>
      <c r="AE124" s="122">
        <f>SUM(F123:F125,J123:J125,N123:N125,R123:R125)</f>
        <v>96</v>
      </c>
      <c r="AF124" s="126">
        <f>AD124-AE124</f>
        <v>-12</v>
      </c>
      <c r="AG124" s="67"/>
      <c r="AH124" s="67"/>
      <c r="AI124" s="67"/>
      <c r="AJ124" s="67"/>
      <c r="AK124" s="67"/>
    </row>
    <row r="125" spans="2:70" ht="12" customHeight="1" x14ac:dyDescent="0.15">
      <c r="B125" s="11"/>
      <c r="C125" s="12" t="s">
        <v>378</v>
      </c>
      <c r="D125" s="149" t="str">
        <f>IF(N119="","",N119)</f>
        <v/>
      </c>
      <c r="E125" s="134" t="str">
        <f t="shared" si="28"/>
        <v/>
      </c>
      <c r="F125" s="150" t="str">
        <f>IF(L119="","",L119)</f>
        <v/>
      </c>
      <c r="G125" s="433" t="str">
        <f>IF(I122="","",I122)</f>
        <v/>
      </c>
      <c r="H125" s="160">
        <f>IF(N122="","",N122)</f>
        <v>15</v>
      </c>
      <c r="I125" s="111" t="str">
        <f t="shared" si="29"/>
        <v>-</v>
      </c>
      <c r="J125" s="150">
        <f>IF(L122="","",L122)</f>
        <v>13</v>
      </c>
      <c r="K125" s="433" t="str">
        <f>IF(M122="","",M122)</f>
        <v>-</v>
      </c>
      <c r="L125" s="440"/>
      <c r="M125" s="441"/>
      <c r="N125" s="441"/>
      <c r="O125" s="442"/>
      <c r="P125" s="132"/>
      <c r="Q125" s="111" t="str">
        <f t="shared" si="27"/>
        <v/>
      </c>
      <c r="R125" s="133"/>
      <c r="S125" s="507"/>
      <c r="T125" s="135">
        <f>Y124</f>
        <v>1</v>
      </c>
      <c r="U125" s="136" t="s">
        <v>2</v>
      </c>
      <c r="V125" s="136">
        <f>Z124</f>
        <v>2</v>
      </c>
      <c r="W125" s="137" t="s">
        <v>1</v>
      </c>
      <c r="X125" s="106"/>
      <c r="Y125" s="121"/>
      <c r="Z125" s="122"/>
      <c r="AA125" s="121"/>
      <c r="AB125" s="122"/>
      <c r="AC125" s="126"/>
      <c r="AD125" s="122"/>
      <c r="AE125" s="122"/>
      <c r="AF125" s="126"/>
      <c r="AG125" s="33"/>
      <c r="AH125" s="33"/>
      <c r="AI125" s="33"/>
      <c r="AJ125" s="33"/>
      <c r="AK125" s="33"/>
    </row>
    <row r="126" spans="2:70" ht="12" customHeight="1" x14ac:dyDescent="0.15">
      <c r="B126" s="28" t="s">
        <v>229</v>
      </c>
      <c r="C126" s="8" t="s">
        <v>230</v>
      </c>
      <c r="D126" s="138">
        <f>IF(R117="","",R117)</f>
        <v>8</v>
      </c>
      <c r="E126" s="111" t="str">
        <f t="shared" si="28"/>
        <v>-</v>
      </c>
      <c r="F126" s="139">
        <f>IF(P117="","",P117)</f>
        <v>15</v>
      </c>
      <c r="G126" s="431" t="str">
        <f>IF(S117="","",IF(S117="○","×",IF(S117="×","○")))</f>
        <v>×</v>
      </c>
      <c r="H126" s="159">
        <f>IF(R120="","",R120)</f>
        <v>15</v>
      </c>
      <c r="I126" s="141" t="str">
        <f t="shared" si="29"/>
        <v>-</v>
      </c>
      <c r="J126" s="139">
        <f>IF(P120="","",P120)</f>
        <v>11</v>
      </c>
      <c r="K126" s="431" t="str">
        <f>IF(S120="","",IF(S120="○","×",IF(S120="×","○")))</f>
        <v>○</v>
      </c>
      <c r="L126" s="163">
        <f>IF(R123="","",R123)</f>
        <v>15</v>
      </c>
      <c r="M126" s="111" t="str">
        <f>IF(L126="","","-")</f>
        <v>-</v>
      </c>
      <c r="N126" s="162">
        <f>IF(P123="","",P123)</f>
        <v>13</v>
      </c>
      <c r="O126" s="431" t="str">
        <f>IF(S123="","",IF(S123="○","×",IF(S123="×","○")))</f>
        <v>○</v>
      </c>
      <c r="P126" s="434"/>
      <c r="Q126" s="435"/>
      <c r="R126" s="435"/>
      <c r="S126" s="487"/>
      <c r="T126" s="517" t="s">
        <v>415</v>
      </c>
      <c r="U126" s="518"/>
      <c r="V126" s="518"/>
      <c r="W126" s="519"/>
      <c r="X126" s="106"/>
      <c r="Y126" s="123"/>
      <c r="Z126" s="124"/>
      <c r="AA126" s="123"/>
      <c r="AB126" s="124"/>
      <c r="AC126" s="125"/>
      <c r="AD126" s="124"/>
      <c r="AE126" s="124"/>
      <c r="AF126" s="125"/>
      <c r="AG126" s="67"/>
      <c r="AH126" s="67"/>
      <c r="AI126" s="67"/>
      <c r="AJ126" s="67"/>
      <c r="AK126" s="67"/>
    </row>
    <row r="127" spans="2:70" ht="12" customHeight="1" x14ac:dyDescent="0.15">
      <c r="B127" s="28" t="s">
        <v>228</v>
      </c>
      <c r="C127" s="8" t="s">
        <v>227</v>
      </c>
      <c r="D127" s="138">
        <f>IF(R118="","",R118)</f>
        <v>7</v>
      </c>
      <c r="E127" s="111" t="str">
        <f t="shared" si="28"/>
        <v>-</v>
      </c>
      <c r="F127" s="139">
        <f>IF(P118="","",P118)</f>
        <v>15</v>
      </c>
      <c r="G127" s="432" t="str">
        <f>IF(I124="","",I124)</f>
        <v>-</v>
      </c>
      <c r="H127" s="159">
        <f>IF(R121="","",R121)</f>
        <v>15</v>
      </c>
      <c r="I127" s="111" t="str">
        <f t="shared" si="29"/>
        <v>-</v>
      </c>
      <c r="J127" s="139">
        <f>IF(P121="","",P121)</f>
        <v>11</v>
      </c>
      <c r="K127" s="432" t="str">
        <f>IF(M124="","",M124)</f>
        <v/>
      </c>
      <c r="L127" s="159">
        <f>IF(R124="","",R124)</f>
        <v>15</v>
      </c>
      <c r="M127" s="111" t="str">
        <f>IF(L127="","","-")</f>
        <v>-</v>
      </c>
      <c r="N127" s="139">
        <f>IF(P124="","",P124)</f>
        <v>9</v>
      </c>
      <c r="O127" s="432" t="str">
        <f>IF(Q124="","",Q124)</f>
        <v>-</v>
      </c>
      <c r="P127" s="437"/>
      <c r="Q127" s="438"/>
      <c r="R127" s="438"/>
      <c r="S127" s="488"/>
      <c r="T127" s="520"/>
      <c r="U127" s="521"/>
      <c r="V127" s="521"/>
      <c r="W127" s="522"/>
      <c r="X127" s="106"/>
      <c r="Y127" s="121">
        <f>COUNTIF(D126:S128,"○")</f>
        <v>2</v>
      </c>
      <c r="Z127" s="122">
        <f>COUNTIF(D126:S128,"×")</f>
        <v>1</v>
      </c>
      <c r="AA127" s="129">
        <f>(IF((D126&gt;F126),1,0))+(IF((D127&gt;F127),1,0))+(IF((D128&gt;F128),1,0))+(IF((H126&gt;J126),1,0))+(IF((H127&gt;J127),1,0))+(IF((H128&gt;J128),1,0))+(IF((L126&gt;N126),1,0))+(IF((L127&gt;N127),1,0))+(IF((L128&gt;N128),1,0))+(IF((P126&gt;R126),1,0))+(IF((P127&gt;R127),1,0))+(IF((P128&gt;R128),1,0))</f>
        <v>4</v>
      </c>
      <c r="AB127" s="130">
        <f>(IF((D126&lt;F126),1,0))+(IF((D127&lt;F127),1,0))+(IF((D128&lt;F128),1,0))+(IF((H126&lt;J126),1,0))+(IF((H127&lt;J127),1,0))+(IF((H128&lt;J128),1,0))+(IF((L126&lt;N126),1,0))+(IF((L127&lt;N127),1,0))+(IF((L128&lt;N128),1,0))+(IF((P126&lt;R126),1,0))+(IF((P127&lt;R127),1,0))+(IF((P128&lt;R128),1,0))</f>
        <v>2</v>
      </c>
      <c r="AC127" s="131">
        <f>AA127-AB127</f>
        <v>2</v>
      </c>
      <c r="AD127" s="122">
        <f>SUM(D126:D128,H126:H128,L126:L128,P126:P128)</f>
        <v>75</v>
      </c>
      <c r="AE127" s="122">
        <f>SUM(F126:F128,J126:J128,N126:N128,R126:R128)</f>
        <v>74</v>
      </c>
      <c r="AF127" s="126">
        <f>AD127-AE127</f>
        <v>1</v>
      </c>
      <c r="AG127" s="67"/>
      <c r="AH127" s="67"/>
      <c r="AI127" s="67"/>
      <c r="AJ127" s="67"/>
      <c r="AK127" s="67"/>
    </row>
    <row r="128" spans="2:70" ht="12" customHeight="1" thickBot="1" x14ac:dyDescent="0.2">
      <c r="B128" s="9"/>
      <c r="C128" s="10" t="s">
        <v>106</v>
      </c>
      <c r="D128" s="164" t="str">
        <f>IF(R119="","",R119)</f>
        <v/>
      </c>
      <c r="E128" s="165" t="str">
        <f t="shared" si="28"/>
        <v/>
      </c>
      <c r="F128" s="166" t="str">
        <f>IF(P119="","",P119)</f>
        <v/>
      </c>
      <c r="G128" s="486" t="str">
        <f>IF(I125="","",I125)</f>
        <v>-</v>
      </c>
      <c r="H128" s="167" t="str">
        <f>IF(R122="","",R122)</f>
        <v/>
      </c>
      <c r="I128" s="165" t="str">
        <f t="shared" si="29"/>
        <v/>
      </c>
      <c r="J128" s="166" t="str">
        <f>IF(P122="","",P122)</f>
        <v/>
      </c>
      <c r="K128" s="486" t="str">
        <f>IF(M125="","",M125)</f>
        <v/>
      </c>
      <c r="L128" s="167" t="str">
        <f>IF(R125="","",R125)</f>
        <v/>
      </c>
      <c r="M128" s="165" t="str">
        <f>IF(L128="","","-")</f>
        <v/>
      </c>
      <c r="N128" s="166" t="str">
        <f>IF(P125="","",P125)</f>
        <v/>
      </c>
      <c r="O128" s="486" t="str">
        <f>IF(Q125="","",Q125)</f>
        <v/>
      </c>
      <c r="P128" s="489"/>
      <c r="Q128" s="490"/>
      <c r="R128" s="490"/>
      <c r="S128" s="491"/>
      <c r="T128" s="168">
        <f>Y127</f>
        <v>2</v>
      </c>
      <c r="U128" s="169" t="s">
        <v>2</v>
      </c>
      <c r="V128" s="169">
        <f>Z127</f>
        <v>1</v>
      </c>
      <c r="W128" s="170" t="s">
        <v>1</v>
      </c>
      <c r="X128" s="106"/>
      <c r="Y128" s="156"/>
      <c r="Z128" s="157"/>
      <c r="AA128" s="156"/>
      <c r="AB128" s="157"/>
      <c r="AC128" s="158"/>
      <c r="AD128" s="157"/>
      <c r="AE128" s="157"/>
      <c r="AF128" s="158"/>
      <c r="AG128" s="33"/>
      <c r="AH128" s="33"/>
      <c r="AI128" s="33"/>
      <c r="AJ128" s="33"/>
      <c r="AK128" s="33"/>
    </row>
    <row r="129" spans="1:72" ht="12" customHeight="1" x14ac:dyDescent="0.15">
      <c r="B129" s="103"/>
      <c r="C129" s="88"/>
      <c r="D129" s="92"/>
      <c r="E129" s="91"/>
      <c r="F129" s="92"/>
      <c r="G129" s="92"/>
      <c r="H129" s="98"/>
      <c r="I129" s="97"/>
      <c r="J129" s="98"/>
      <c r="K129" s="98"/>
      <c r="L129" s="98"/>
      <c r="M129" s="97"/>
      <c r="N129" s="98"/>
      <c r="O129" s="98"/>
      <c r="P129" s="98"/>
      <c r="Q129" s="97"/>
      <c r="R129" s="98"/>
      <c r="S129" s="98"/>
      <c r="T129" s="98"/>
      <c r="U129" s="98"/>
      <c r="V129" s="98"/>
      <c r="W129" s="98"/>
      <c r="X129" s="33"/>
      <c r="Y129" s="33"/>
      <c r="Z129" s="33"/>
      <c r="AA129" s="33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103"/>
      <c r="AM129" s="88"/>
      <c r="AN129" s="92"/>
      <c r="AO129" s="91"/>
      <c r="AP129" s="92"/>
      <c r="AQ129" s="92"/>
      <c r="AR129" s="98"/>
      <c r="AS129" s="97"/>
      <c r="AT129" s="98"/>
      <c r="AU129" s="98"/>
      <c r="AV129" s="98"/>
      <c r="AW129" s="97"/>
      <c r="AX129" s="98"/>
      <c r="AY129" s="98"/>
      <c r="AZ129" s="98"/>
      <c r="BA129" s="97"/>
      <c r="BB129" s="98"/>
      <c r="BC129" s="98"/>
      <c r="BD129" s="98"/>
      <c r="BE129" s="98"/>
      <c r="BF129" s="98"/>
      <c r="BG129" s="98"/>
      <c r="BH129" s="33"/>
      <c r="BI129" s="33"/>
      <c r="BJ129" s="33"/>
      <c r="BK129" s="33"/>
    </row>
    <row r="130" spans="1:72" ht="12" customHeight="1" thickBot="1" x14ac:dyDescent="0.2">
      <c r="B130" s="103"/>
      <c r="C130" s="88"/>
      <c r="D130" s="252"/>
      <c r="E130" s="91"/>
      <c r="F130" s="252"/>
      <c r="G130" s="252"/>
      <c r="H130" s="98"/>
      <c r="I130" s="97"/>
      <c r="J130" s="98"/>
      <c r="K130" s="98"/>
      <c r="L130" s="98"/>
      <c r="M130" s="97"/>
      <c r="N130" s="98"/>
      <c r="O130" s="98"/>
      <c r="P130" s="98"/>
      <c r="Q130" s="97"/>
      <c r="R130" s="98"/>
      <c r="S130" s="98"/>
      <c r="T130" s="98"/>
      <c r="U130" s="98"/>
      <c r="V130" s="98"/>
      <c r="W130" s="98"/>
      <c r="X130" s="33"/>
      <c r="Y130" s="33"/>
      <c r="Z130" s="33"/>
      <c r="AA130" s="33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103"/>
      <c r="AM130" s="88"/>
      <c r="AN130" s="252"/>
      <c r="AO130" s="91"/>
      <c r="AP130" s="252"/>
      <c r="AQ130" s="252"/>
      <c r="AR130" s="98"/>
      <c r="AS130" s="97"/>
      <c r="AT130" s="98"/>
      <c r="AU130" s="98"/>
      <c r="AV130" s="98"/>
      <c r="AW130" s="97"/>
      <c r="AX130" s="98"/>
      <c r="AY130" s="98"/>
      <c r="AZ130" s="98"/>
      <c r="BA130" s="97"/>
      <c r="BB130" s="98"/>
      <c r="BC130" s="98"/>
      <c r="BD130" s="98"/>
      <c r="BE130" s="98"/>
      <c r="BF130" s="98"/>
      <c r="BG130" s="98"/>
      <c r="BH130" s="33"/>
      <c r="BI130" s="33"/>
      <c r="BJ130" s="33"/>
      <c r="BK130" s="33"/>
    </row>
    <row r="131" spans="1:72" ht="15.75" customHeight="1" x14ac:dyDescent="0.15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</row>
    <row r="132" spans="1:72" ht="12.95" customHeight="1" x14ac:dyDescent="0.15">
      <c r="A132" s="23"/>
      <c r="B132" s="359" t="s">
        <v>210</v>
      </c>
      <c r="C132" s="360" t="s">
        <v>214</v>
      </c>
      <c r="D132" s="416" t="s">
        <v>24</v>
      </c>
      <c r="E132" s="417"/>
      <c r="F132" s="417"/>
      <c r="G132" s="418"/>
      <c r="H132" s="55"/>
      <c r="I132" s="53"/>
      <c r="J132" s="53"/>
      <c r="K132" s="65"/>
      <c r="L132" s="65"/>
      <c r="M132" s="13"/>
      <c r="N132" s="14"/>
      <c r="O132" s="14"/>
      <c r="P132" s="14"/>
      <c r="Q132" s="560" t="s">
        <v>9</v>
      </c>
      <c r="R132" s="560"/>
      <c r="S132" s="560"/>
      <c r="T132" s="560"/>
      <c r="U132" s="560"/>
      <c r="V132" s="560"/>
      <c r="W132" s="560"/>
      <c r="X132" s="560"/>
      <c r="Y132" s="560"/>
      <c r="Z132" s="386"/>
      <c r="AA132" s="386"/>
      <c r="AB132" s="386"/>
      <c r="AC132" s="386"/>
      <c r="AD132" s="386"/>
      <c r="AE132" s="386"/>
      <c r="AF132" s="386"/>
      <c r="AG132" s="386"/>
      <c r="AH132" s="386"/>
      <c r="AI132" s="386"/>
      <c r="AJ132" s="386"/>
      <c r="AK132" s="386"/>
      <c r="AL132" s="386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</row>
    <row r="133" spans="1:72" ht="12.95" customHeight="1" thickBot="1" x14ac:dyDescent="0.2">
      <c r="A133" s="23"/>
      <c r="B133" s="327" t="s">
        <v>213</v>
      </c>
      <c r="C133" s="328" t="s">
        <v>338</v>
      </c>
      <c r="D133" s="510"/>
      <c r="E133" s="511"/>
      <c r="F133" s="511"/>
      <c r="G133" s="512"/>
      <c r="H133" s="183"/>
      <c r="I133" s="184">
        <v>12</v>
      </c>
      <c r="J133" s="185">
        <v>9</v>
      </c>
      <c r="K133" s="13"/>
      <c r="L133" s="13"/>
      <c r="M133" s="13"/>
      <c r="N133" s="14"/>
      <c r="O133" s="14"/>
      <c r="P133" s="14"/>
      <c r="Q133" s="560"/>
      <c r="R133" s="560"/>
      <c r="S133" s="560"/>
      <c r="T133" s="560"/>
      <c r="U133" s="560"/>
      <c r="V133" s="560"/>
      <c r="W133" s="560"/>
      <c r="X133" s="560"/>
      <c r="Y133" s="560"/>
      <c r="Z133" s="386"/>
      <c r="AA133" s="386"/>
      <c r="AB133" s="386"/>
      <c r="AC133" s="386"/>
      <c r="AD133" s="386"/>
      <c r="AE133" s="386"/>
      <c r="AF133" s="386"/>
      <c r="AG133" s="386"/>
      <c r="AH133" s="386"/>
      <c r="AI133" s="386"/>
      <c r="AJ133" s="386"/>
      <c r="AK133" s="386"/>
      <c r="AL133" s="386"/>
      <c r="AM133" s="250"/>
      <c r="AN133" s="250"/>
      <c r="AO133" s="250"/>
      <c r="AP133" s="250"/>
      <c r="AQ133" s="250"/>
      <c r="AR133" s="250"/>
      <c r="AS133" s="250"/>
      <c r="AT133" s="250"/>
      <c r="AU133" s="250"/>
      <c r="AV133" s="250"/>
      <c r="AW133" s="250"/>
      <c r="AX133" s="250"/>
      <c r="AY133" s="250"/>
      <c r="AZ133" s="250"/>
      <c r="BA133" s="250"/>
      <c r="BB133" s="250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</row>
    <row r="134" spans="1:72" ht="12.95" customHeight="1" thickTop="1" thickBot="1" x14ac:dyDescent="0.2">
      <c r="A134" s="23"/>
      <c r="B134" s="361" t="s">
        <v>287</v>
      </c>
      <c r="C134" s="362" t="s">
        <v>284</v>
      </c>
      <c r="D134" s="477" t="s">
        <v>411</v>
      </c>
      <c r="E134" s="478"/>
      <c r="F134" s="478"/>
      <c r="G134" s="479"/>
      <c r="H134" s="294"/>
      <c r="I134" s="295">
        <v>15</v>
      </c>
      <c r="J134" s="296">
        <v>15</v>
      </c>
      <c r="K134" s="298"/>
      <c r="L134" s="298"/>
      <c r="M134" s="303"/>
      <c r="N134" s="13"/>
      <c r="O134" s="13"/>
      <c r="P134" s="13"/>
      <c r="Q134" s="560"/>
      <c r="R134" s="560"/>
      <c r="S134" s="560"/>
      <c r="T134" s="560"/>
      <c r="U134" s="560"/>
      <c r="V134" s="560"/>
      <c r="W134" s="560"/>
      <c r="X134" s="560"/>
      <c r="Y134" s="560"/>
      <c r="Z134" s="386"/>
      <c r="AA134" s="386"/>
      <c r="AB134" s="386"/>
      <c r="AC134" s="386"/>
      <c r="AD134" s="386"/>
      <c r="AE134" s="386"/>
      <c r="AF134" s="386"/>
      <c r="AG134" s="386"/>
      <c r="AH134" s="386"/>
      <c r="AI134" s="386"/>
      <c r="AJ134" s="386"/>
      <c r="AK134" s="386"/>
      <c r="AL134" s="386"/>
      <c r="AM134" s="250"/>
      <c r="AN134" s="250"/>
      <c r="AO134" s="250"/>
      <c r="AP134" s="250"/>
      <c r="AQ134" s="250"/>
      <c r="AR134" s="250"/>
      <c r="AS134" s="250"/>
      <c r="AT134" s="250"/>
      <c r="AU134" s="250"/>
      <c r="AV134" s="250"/>
      <c r="AW134" s="250"/>
      <c r="AX134" s="250"/>
      <c r="AY134" s="250"/>
      <c r="AZ134" s="250"/>
      <c r="BA134" s="250"/>
      <c r="BB134" s="250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</row>
    <row r="135" spans="1:72" ht="12.95" customHeight="1" thickTop="1" thickBot="1" x14ac:dyDescent="0.2">
      <c r="A135" s="23"/>
      <c r="B135" s="363" t="s">
        <v>286</v>
      </c>
      <c r="C135" s="364" t="s">
        <v>281</v>
      </c>
      <c r="D135" s="557"/>
      <c r="E135" s="558"/>
      <c r="F135" s="558"/>
      <c r="G135" s="559"/>
      <c r="H135" s="15"/>
      <c r="I135" s="13"/>
      <c r="J135" s="13"/>
      <c r="K135" s="182">
        <v>18</v>
      </c>
      <c r="L135" s="182">
        <v>13</v>
      </c>
      <c r="M135" s="299">
        <v>15</v>
      </c>
      <c r="N135" s="13"/>
      <c r="O135" s="13"/>
      <c r="P135" s="13"/>
      <c r="Q135" s="561" t="s">
        <v>406</v>
      </c>
      <c r="R135" s="561"/>
      <c r="S135" s="561"/>
      <c r="T135" s="561"/>
      <c r="U135" s="561"/>
      <c r="V135" s="561"/>
      <c r="W135" s="561"/>
      <c r="X135" s="561"/>
      <c r="Y135" s="561"/>
      <c r="Z135" s="561"/>
      <c r="AA135" s="561"/>
      <c r="AB135" s="561"/>
      <c r="AC135" s="561"/>
      <c r="AD135" s="561"/>
      <c r="AE135" s="561"/>
      <c r="AF135" s="561"/>
      <c r="AG135" s="561"/>
      <c r="AH135" s="561"/>
      <c r="AI135" s="561"/>
      <c r="AJ135" s="561"/>
      <c r="AK135" s="561"/>
      <c r="AL135" s="386"/>
      <c r="AM135" s="23"/>
      <c r="AN135" s="23"/>
      <c r="AO135" s="251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</row>
    <row r="136" spans="1:72" ht="12.95" customHeight="1" thickTop="1" x14ac:dyDescent="0.15">
      <c r="A136" s="23"/>
      <c r="B136" s="325" t="s">
        <v>120</v>
      </c>
      <c r="C136" s="326" t="s">
        <v>345</v>
      </c>
      <c r="D136" s="510" t="s">
        <v>422</v>
      </c>
      <c r="E136" s="511"/>
      <c r="F136" s="511"/>
      <c r="G136" s="512"/>
      <c r="H136" s="55"/>
      <c r="I136" s="53"/>
      <c r="J136" s="53"/>
      <c r="K136" s="182">
        <v>16</v>
      </c>
      <c r="L136" s="182">
        <v>15</v>
      </c>
      <c r="M136" s="188">
        <v>13</v>
      </c>
      <c r="N136" s="62"/>
      <c r="O136" s="60"/>
      <c r="P136" s="61"/>
      <c r="Q136" s="561"/>
      <c r="R136" s="561"/>
      <c r="S136" s="561"/>
      <c r="T136" s="561"/>
      <c r="U136" s="561"/>
      <c r="V136" s="561"/>
      <c r="W136" s="561"/>
      <c r="X136" s="561"/>
      <c r="Y136" s="561"/>
      <c r="Z136" s="561"/>
      <c r="AA136" s="561"/>
      <c r="AB136" s="561"/>
      <c r="AC136" s="561"/>
      <c r="AD136" s="561"/>
      <c r="AE136" s="561"/>
      <c r="AF136" s="561"/>
      <c r="AG136" s="561"/>
      <c r="AH136" s="561"/>
      <c r="AI136" s="561"/>
      <c r="AJ136" s="561"/>
      <c r="AK136" s="561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</row>
    <row r="137" spans="1:72" ht="12.95" customHeight="1" thickBot="1" x14ac:dyDescent="0.2">
      <c r="A137" s="23"/>
      <c r="B137" s="327" t="s">
        <v>119</v>
      </c>
      <c r="C137" s="328" t="s">
        <v>345</v>
      </c>
      <c r="D137" s="510"/>
      <c r="E137" s="511"/>
      <c r="F137" s="511"/>
      <c r="G137" s="512"/>
      <c r="H137" s="183"/>
      <c r="I137" s="184">
        <v>9</v>
      </c>
      <c r="J137" s="185">
        <v>15</v>
      </c>
      <c r="K137" s="55"/>
      <c r="L137" s="53"/>
      <c r="M137" s="54"/>
      <c r="N137" s="13"/>
      <c r="O137" s="13"/>
      <c r="P137" s="24"/>
      <c r="Q137" s="13"/>
      <c r="R137" s="419"/>
      <c r="S137" s="419"/>
      <c r="T137" s="419"/>
      <c r="U137" s="419"/>
      <c r="V137" s="419"/>
      <c r="W137" s="249"/>
      <c r="X137" s="249"/>
      <c r="Y137" s="249"/>
      <c r="Z137" s="249"/>
      <c r="AA137" s="249"/>
      <c r="AB137" s="249"/>
      <c r="AC137" s="249"/>
      <c r="AD137" s="249"/>
      <c r="AE137" s="249"/>
      <c r="AF137" s="249"/>
      <c r="AG137" s="249"/>
      <c r="AH137" s="249"/>
      <c r="AI137" s="249"/>
      <c r="AJ137" s="249"/>
      <c r="AK137" s="249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</row>
    <row r="138" spans="1:72" ht="12.95" customHeight="1" thickTop="1" thickBot="1" x14ac:dyDescent="0.2">
      <c r="B138" s="361" t="s">
        <v>298</v>
      </c>
      <c r="C138" s="362" t="s">
        <v>345</v>
      </c>
      <c r="D138" s="477" t="s">
        <v>423</v>
      </c>
      <c r="E138" s="478"/>
      <c r="F138" s="478"/>
      <c r="G138" s="479"/>
      <c r="H138" s="294"/>
      <c r="I138" s="295">
        <v>15</v>
      </c>
      <c r="J138" s="296">
        <v>17</v>
      </c>
      <c r="K138" s="13"/>
      <c r="L138" s="13"/>
      <c r="M138" s="13"/>
      <c r="N138" s="13"/>
      <c r="O138" s="13"/>
      <c r="P138" s="24"/>
      <c r="Q138" s="15"/>
      <c r="R138" s="21"/>
      <c r="S138" s="21"/>
      <c r="T138" s="21"/>
      <c r="U138" s="21" t="s">
        <v>7</v>
      </c>
      <c r="V138" s="21"/>
      <c r="W138" s="180"/>
      <c r="X138" s="180"/>
      <c r="Y138" s="180"/>
      <c r="Z138" s="180"/>
      <c r="AA138" s="180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51"/>
    </row>
    <row r="139" spans="1:72" ht="12.95" customHeight="1" thickTop="1" thickBot="1" x14ac:dyDescent="0.2">
      <c r="B139" s="321" t="s">
        <v>297</v>
      </c>
      <c r="C139" s="322" t="s">
        <v>345</v>
      </c>
      <c r="D139" s="412"/>
      <c r="E139" s="413"/>
      <c r="F139" s="413"/>
      <c r="G139" s="414"/>
      <c r="H139" s="13"/>
      <c r="I139" s="13"/>
      <c r="J139" s="13"/>
      <c r="K139" s="13"/>
      <c r="L139" s="13"/>
      <c r="M139" s="13"/>
      <c r="N139" s="182">
        <v>9</v>
      </c>
      <c r="O139" s="182">
        <v>15</v>
      </c>
      <c r="P139" s="188">
        <v>11</v>
      </c>
      <c r="Q139" s="15"/>
      <c r="R139" s="373"/>
      <c r="S139" s="373"/>
      <c r="T139" s="374"/>
      <c r="U139" s="429" t="str">
        <f>B144</f>
        <v>別宮直起</v>
      </c>
      <c r="V139" s="423"/>
      <c r="W139" s="423"/>
      <c r="X139" s="423"/>
      <c r="Y139" s="423"/>
      <c r="Z139" s="423"/>
      <c r="AA139" s="423"/>
      <c r="AB139" s="423"/>
      <c r="AC139" s="422" t="str">
        <f>C144</f>
        <v>川島一家</v>
      </c>
      <c r="AD139" s="423"/>
      <c r="AE139" s="423"/>
      <c r="AF139" s="423"/>
      <c r="AG139" s="423"/>
      <c r="AH139" s="423"/>
      <c r="AI139" s="423"/>
      <c r="AJ139" s="423"/>
      <c r="AK139" s="424"/>
      <c r="AM139" s="66"/>
      <c r="AN139" s="66"/>
      <c r="AO139" s="66"/>
      <c r="AP139" s="66"/>
      <c r="AQ139" s="66"/>
      <c r="AR139" s="66"/>
      <c r="AS139" s="66"/>
      <c r="AT139" s="66"/>
      <c r="AU139" s="66"/>
      <c r="AV139" s="66"/>
      <c r="AW139" s="66"/>
      <c r="AX139" s="66"/>
      <c r="AY139" s="66"/>
      <c r="AZ139" s="66"/>
      <c r="BA139" s="66"/>
      <c r="BB139" s="66"/>
      <c r="BC139" s="66"/>
      <c r="BD139" s="66"/>
      <c r="BE139" s="66"/>
      <c r="BF139" s="66"/>
    </row>
    <row r="140" spans="1:72" ht="12.95" customHeight="1" thickTop="1" thickBot="1" x14ac:dyDescent="0.2">
      <c r="B140" s="325" t="s">
        <v>153</v>
      </c>
      <c r="C140" s="326" t="s">
        <v>36</v>
      </c>
      <c r="D140" s="510" t="s">
        <v>424</v>
      </c>
      <c r="E140" s="511"/>
      <c r="F140" s="511"/>
      <c r="G140" s="512"/>
      <c r="H140" s="15"/>
      <c r="I140" s="13"/>
      <c r="J140" s="13"/>
      <c r="K140" s="65"/>
      <c r="L140" s="65"/>
      <c r="M140" s="13"/>
      <c r="N140" s="182">
        <v>15</v>
      </c>
      <c r="O140" s="182">
        <v>12</v>
      </c>
      <c r="P140" s="299">
        <v>15</v>
      </c>
      <c r="Q140" s="375"/>
      <c r="R140" s="376"/>
      <c r="S140" s="376"/>
      <c r="T140" s="377"/>
      <c r="U140" s="428" t="str">
        <f>B145</f>
        <v>菊川美代子</v>
      </c>
      <c r="V140" s="426"/>
      <c r="W140" s="426"/>
      <c r="X140" s="426"/>
      <c r="Y140" s="426"/>
      <c r="Z140" s="426"/>
      <c r="AA140" s="426"/>
      <c r="AB140" s="426"/>
      <c r="AC140" s="591" t="str">
        <f>C145</f>
        <v>鳥生クラブ</v>
      </c>
      <c r="AD140" s="592"/>
      <c r="AE140" s="592"/>
      <c r="AF140" s="592"/>
      <c r="AG140" s="592"/>
      <c r="AH140" s="592"/>
      <c r="AI140" s="592"/>
      <c r="AJ140" s="592"/>
      <c r="AK140" s="593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  <c r="AY140" s="66"/>
      <c r="AZ140" s="66"/>
      <c r="BA140" s="66"/>
      <c r="BB140" s="66"/>
      <c r="BC140" s="66"/>
      <c r="BD140" s="66"/>
      <c r="BE140" s="66"/>
      <c r="BF140" s="66"/>
    </row>
    <row r="141" spans="1:72" ht="12.95" customHeight="1" thickTop="1" thickBot="1" x14ac:dyDescent="0.2">
      <c r="B141" s="327" t="s">
        <v>152</v>
      </c>
      <c r="C141" s="328" t="s">
        <v>36</v>
      </c>
      <c r="D141" s="510"/>
      <c r="E141" s="511"/>
      <c r="F141" s="511"/>
      <c r="G141" s="512"/>
      <c r="H141" s="291">
        <v>9</v>
      </c>
      <c r="I141" s="292">
        <v>15</v>
      </c>
      <c r="J141" s="293">
        <v>17</v>
      </c>
      <c r="K141" s="53"/>
      <c r="L141" s="18"/>
      <c r="M141" s="18"/>
      <c r="N141" s="13"/>
      <c r="O141" s="13"/>
      <c r="P141" s="369"/>
      <c r="Q141" s="13"/>
      <c r="R141" s="21"/>
      <c r="S141" s="21"/>
      <c r="T141" s="21"/>
      <c r="U141" s="21" t="s">
        <v>26</v>
      </c>
      <c r="V141" s="21"/>
      <c r="W141" s="21"/>
      <c r="X141" s="63"/>
      <c r="Y141" s="63"/>
      <c r="Z141" s="63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1"/>
      <c r="AM141" s="565"/>
      <c r="AN141" s="565"/>
      <c r="AO141" s="565"/>
      <c r="AP141" s="565"/>
      <c r="AQ141" s="565"/>
      <c r="AR141" s="565"/>
      <c r="AS141" s="565"/>
      <c r="AT141" s="565"/>
      <c r="AU141" s="565"/>
      <c r="AV141" s="565"/>
      <c r="AW141" s="565"/>
      <c r="AX141" s="565"/>
      <c r="AY141" s="565"/>
      <c r="AZ141" s="565"/>
      <c r="BA141" s="565"/>
      <c r="BB141" s="565"/>
      <c r="BC141" s="565"/>
      <c r="BD141" s="565"/>
      <c r="BE141" s="565"/>
      <c r="BF141" s="565"/>
    </row>
    <row r="142" spans="1:72" ht="12.95" customHeight="1" thickTop="1" x14ac:dyDescent="0.15">
      <c r="B142" s="329" t="s">
        <v>146</v>
      </c>
      <c r="C142" s="330" t="s">
        <v>348</v>
      </c>
      <c r="D142" s="411" t="s">
        <v>425</v>
      </c>
      <c r="E142" s="403"/>
      <c r="F142" s="403"/>
      <c r="G142" s="404"/>
      <c r="H142" s="186">
        <v>15</v>
      </c>
      <c r="I142" s="187">
        <v>13</v>
      </c>
      <c r="J142" s="181">
        <v>15</v>
      </c>
      <c r="K142" s="60"/>
      <c r="L142" s="60"/>
      <c r="M142" s="61"/>
      <c r="N142" s="14"/>
      <c r="O142" s="14"/>
      <c r="P142" s="370"/>
      <c r="Q142" s="13"/>
      <c r="R142" s="22"/>
      <c r="S142" s="22"/>
      <c r="T142" s="64"/>
      <c r="U142" s="429" t="str">
        <f>B134</f>
        <v>正林隼人</v>
      </c>
      <c r="V142" s="423"/>
      <c r="W142" s="423"/>
      <c r="X142" s="423"/>
      <c r="Y142" s="423"/>
      <c r="Z142" s="423"/>
      <c r="AA142" s="423"/>
      <c r="AB142" s="423"/>
      <c r="AC142" s="422" t="str">
        <f>C134</f>
        <v>川島一家</v>
      </c>
      <c r="AD142" s="423"/>
      <c r="AE142" s="423"/>
      <c r="AF142" s="423"/>
      <c r="AG142" s="423"/>
      <c r="AH142" s="423"/>
      <c r="AI142" s="423"/>
      <c r="AJ142" s="423"/>
      <c r="AK142" s="424"/>
      <c r="AM142" s="565"/>
      <c r="AN142" s="565"/>
      <c r="AO142" s="565"/>
      <c r="AP142" s="565"/>
      <c r="AQ142" s="565"/>
      <c r="AR142" s="565"/>
      <c r="AS142" s="565"/>
      <c r="AT142" s="565"/>
      <c r="AU142" s="565"/>
      <c r="AV142" s="565"/>
      <c r="AW142" s="565"/>
      <c r="AX142" s="565"/>
      <c r="AY142" s="565"/>
      <c r="AZ142" s="565"/>
      <c r="BA142" s="565"/>
      <c r="BB142" s="565"/>
      <c r="BC142" s="565"/>
      <c r="BD142" s="565"/>
      <c r="BE142" s="565"/>
      <c r="BF142" s="565"/>
    </row>
    <row r="143" spans="1:72" ht="12.95" customHeight="1" thickBot="1" x14ac:dyDescent="0.2">
      <c r="B143" s="365" t="s">
        <v>145</v>
      </c>
      <c r="C143" s="366" t="s">
        <v>348</v>
      </c>
      <c r="D143" s="412"/>
      <c r="E143" s="413"/>
      <c r="F143" s="413"/>
      <c r="G143" s="414"/>
      <c r="H143" s="13"/>
      <c r="I143" s="13"/>
      <c r="J143" s="13"/>
      <c r="K143" s="182"/>
      <c r="L143" s="182">
        <v>8</v>
      </c>
      <c r="M143" s="188">
        <v>8</v>
      </c>
      <c r="N143" s="371"/>
      <c r="O143" s="371"/>
      <c r="P143" s="372"/>
      <c r="Q143" s="13"/>
      <c r="R143" s="22"/>
      <c r="S143" s="22"/>
      <c r="T143" s="64"/>
      <c r="U143" s="428" t="str">
        <f>B135</f>
        <v>大谷優子</v>
      </c>
      <c r="V143" s="426"/>
      <c r="W143" s="426"/>
      <c r="X143" s="426"/>
      <c r="Y143" s="426"/>
      <c r="Z143" s="426"/>
      <c r="AA143" s="426"/>
      <c r="AB143" s="426"/>
      <c r="AC143" s="591" t="str">
        <f>C135</f>
        <v>鳥生クラブ</v>
      </c>
      <c r="AD143" s="592"/>
      <c r="AE143" s="592"/>
      <c r="AF143" s="592"/>
      <c r="AG143" s="592"/>
      <c r="AH143" s="592"/>
      <c r="AI143" s="592"/>
      <c r="AJ143" s="592"/>
      <c r="AK143" s="593"/>
    </row>
    <row r="144" spans="1:72" ht="12.95" customHeight="1" thickTop="1" thickBot="1" x14ac:dyDescent="0.2">
      <c r="B144" s="329" t="s">
        <v>285</v>
      </c>
      <c r="C144" s="330" t="s">
        <v>284</v>
      </c>
      <c r="D144" s="411" t="s">
        <v>426</v>
      </c>
      <c r="E144" s="403"/>
      <c r="F144" s="403"/>
      <c r="G144" s="404"/>
      <c r="H144" s="15"/>
      <c r="I144" s="13"/>
      <c r="J144" s="13"/>
      <c r="K144" s="182"/>
      <c r="L144" s="182">
        <v>15</v>
      </c>
      <c r="M144" s="299">
        <v>15</v>
      </c>
      <c r="N144" s="14"/>
      <c r="O144" s="14"/>
      <c r="P144" s="14"/>
      <c r="Q144" s="13"/>
      <c r="R144" s="70"/>
      <c r="S144" s="70"/>
      <c r="T144" s="70"/>
      <c r="U144" s="70"/>
      <c r="V144" s="70"/>
      <c r="W144" s="74"/>
      <c r="X144" s="74"/>
      <c r="Y144" s="74"/>
      <c r="Z144" s="74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23"/>
    </row>
    <row r="145" spans="2:68" ht="12.95" customHeight="1" thickTop="1" thickBot="1" x14ac:dyDescent="0.2">
      <c r="B145" s="365" t="s">
        <v>282</v>
      </c>
      <c r="C145" s="366" t="s">
        <v>281</v>
      </c>
      <c r="D145" s="412"/>
      <c r="E145" s="413"/>
      <c r="F145" s="413"/>
      <c r="G145" s="414"/>
      <c r="H145" s="291"/>
      <c r="I145" s="292">
        <v>15</v>
      </c>
      <c r="J145" s="293">
        <v>15</v>
      </c>
      <c r="K145" s="301"/>
      <c r="L145" s="301"/>
      <c r="M145" s="302"/>
      <c r="N145" s="14"/>
      <c r="O145" s="14"/>
      <c r="P145" s="14"/>
      <c r="Q145" s="13"/>
      <c r="R145" s="70"/>
      <c r="S145" s="70"/>
      <c r="T145" s="70"/>
      <c r="U145" s="70"/>
      <c r="V145" s="70"/>
      <c r="W145" s="74"/>
      <c r="X145" s="74"/>
      <c r="Y145" s="74"/>
      <c r="Z145" s="74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</row>
    <row r="146" spans="2:68" ht="12.95" customHeight="1" thickTop="1" x14ac:dyDescent="0.15">
      <c r="B146" s="325" t="s">
        <v>128</v>
      </c>
      <c r="C146" s="326" t="s">
        <v>351</v>
      </c>
      <c r="D146" s="510" t="s">
        <v>427</v>
      </c>
      <c r="E146" s="511"/>
      <c r="F146" s="511"/>
      <c r="G146" s="512"/>
      <c r="H146" s="186"/>
      <c r="I146" s="187">
        <v>8</v>
      </c>
      <c r="J146" s="181">
        <v>8</v>
      </c>
      <c r="K146" s="13"/>
      <c r="L146" s="13"/>
      <c r="M146" s="13"/>
      <c r="N146" s="13"/>
      <c r="O146" s="13"/>
      <c r="P146" s="13"/>
      <c r="Q146" s="44"/>
      <c r="AM146" s="70"/>
    </row>
    <row r="147" spans="2:68" ht="12.95" customHeight="1" x14ac:dyDescent="0.15">
      <c r="B147" s="367" t="s">
        <v>127</v>
      </c>
      <c r="C147" s="368" t="s">
        <v>351</v>
      </c>
      <c r="D147" s="513"/>
      <c r="E147" s="514"/>
      <c r="F147" s="514"/>
      <c r="G147" s="515"/>
      <c r="H147" s="13"/>
      <c r="I147" s="13"/>
      <c r="J147" s="13"/>
      <c r="K147" s="13"/>
      <c r="L147" s="13"/>
      <c r="M147" s="13"/>
      <c r="N147" s="13"/>
      <c r="O147" s="13"/>
      <c r="P147" s="13"/>
      <c r="Q147" s="44"/>
      <c r="AM147" s="70"/>
    </row>
    <row r="148" spans="2:68" ht="5.0999999999999996" customHeight="1" thickBot="1" x14ac:dyDescent="0.2"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</row>
    <row r="149" spans="2:68" ht="12" customHeight="1" x14ac:dyDescent="0.15">
      <c r="B149" s="467" t="s">
        <v>69</v>
      </c>
      <c r="C149" s="508"/>
      <c r="D149" s="398" t="str">
        <f>B151</f>
        <v>大下祐也</v>
      </c>
      <c r="E149" s="399"/>
      <c r="F149" s="399"/>
      <c r="G149" s="400"/>
      <c r="H149" s="401" t="str">
        <f>B154</f>
        <v>藤澤　誠</v>
      </c>
      <c r="I149" s="399"/>
      <c r="J149" s="399"/>
      <c r="K149" s="400"/>
      <c r="L149" s="401" t="str">
        <f>B157</f>
        <v>富山孔太</v>
      </c>
      <c r="M149" s="399"/>
      <c r="N149" s="399"/>
      <c r="O149" s="400"/>
      <c r="P149" s="401" t="str">
        <f>B160</f>
        <v>石崎　健</v>
      </c>
      <c r="Q149" s="399"/>
      <c r="R149" s="399"/>
      <c r="S149" s="471"/>
      <c r="T149" s="562" t="s">
        <v>4</v>
      </c>
      <c r="U149" s="563"/>
      <c r="V149" s="563"/>
      <c r="W149" s="564"/>
      <c r="X149" s="106"/>
      <c r="Y149" s="572" t="s">
        <v>20</v>
      </c>
      <c r="Z149" s="574"/>
      <c r="AA149" s="572" t="s">
        <v>19</v>
      </c>
      <c r="AB149" s="573"/>
      <c r="AC149" s="574"/>
      <c r="AD149" s="575" t="s">
        <v>18</v>
      </c>
      <c r="AE149" s="576"/>
      <c r="AF149" s="577"/>
      <c r="AG149" s="22"/>
      <c r="AH149" s="22"/>
      <c r="AI149" s="22"/>
      <c r="AJ149" s="22"/>
      <c r="AK149" s="22"/>
      <c r="AL149" s="467" t="s">
        <v>62</v>
      </c>
      <c r="AM149" s="508"/>
      <c r="AN149" s="398" t="str">
        <f>AL151</f>
        <v>芝　孝典</v>
      </c>
      <c r="AO149" s="399"/>
      <c r="AP149" s="399"/>
      <c r="AQ149" s="400"/>
      <c r="AR149" s="401" t="str">
        <f>AL154</f>
        <v>中平　流</v>
      </c>
      <c r="AS149" s="399"/>
      <c r="AT149" s="399"/>
      <c r="AU149" s="400"/>
      <c r="AV149" s="401" t="str">
        <f>AL157</f>
        <v>正林隼人</v>
      </c>
      <c r="AW149" s="399"/>
      <c r="AX149" s="399"/>
      <c r="AY149" s="400"/>
      <c r="AZ149" s="401" t="str">
        <f>AL160</f>
        <v>青木雅敬</v>
      </c>
      <c r="BA149" s="399"/>
      <c r="BB149" s="399"/>
      <c r="BC149" s="471"/>
      <c r="BD149" s="562" t="s">
        <v>4</v>
      </c>
      <c r="BE149" s="563"/>
      <c r="BF149" s="563"/>
      <c r="BG149" s="564"/>
      <c r="BH149" s="106"/>
      <c r="BI149" s="572" t="s">
        <v>20</v>
      </c>
      <c r="BJ149" s="574"/>
      <c r="BK149" s="572" t="s">
        <v>19</v>
      </c>
      <c r="BL149" s="573"/>
      <c r="BM149" s="574"/>
      <c r="BN149" s="575" t="s">
        <v>18</v>
      </c>
      <c r="BO149" s="576"/>
      <c r="BP149" s="577"/>
    </row>
    <row r="150" spans="2:68" ht="12" customHeight="1" thickBot="1" x14ac:dyDescent="0.2">
      <c r="B150" s="469"/>
      <c r="C150" s="509"/>
      <c r="D150" s="463" t="str">
        <f>B152</f>
        <v>渋谷美景</v>
      </c>
      <c r="E150" s="464"/>
      <c r="F150" s="464"/>
      <c r="G150" s="465"/>
      <c r="H150" s="466" t="str">
        <f>B155</f>
        <v>津村梨菜</v>
      </c>
      <c r="I150" s="464"/>
      <c r="J150" s="464"/>
      <c r="K150" s="465"/>
      <c r="L150" s="466" t="str">
        <f>B158</f>
        <v>富山五月</v>
      </c>
      <c r="M150" s="464"/>
      <c r="N150" s="464"/>
      <c r="O150" s="465"/>
      <c r="P150" s="466" t="str">
        <f>B161</f>
        <v>谷野宮由美</v>
      </c>
      <c r="Q150" s="464"/>
      <c r="R150" s="464"/>
      <c r="S150" s="472"/>
      <c r="T150" s="569" t="s">
        <v>3</v>
      </c>
      <c r="U150" s="570"/>
      <c r="V150" s="570"/>
      <c r="W150" s="571"/>
      <c r="X150" s="106"/>
      <c r="Y150" s="107" t="s">
        <v>17</v>
      </c>
      <c r="Z150" s="108" t="s">
        <v>1</v>
      </c>
      <c r="AA150" s="107" t="s">
        <v>21</v>
      </c>
      <c r="AB150" s="108" t="s">
        <v>16</v>
      </c>
      <c r="AC150" s="109" t="s">
        <v>15</v>
      </c>
      <c r="AD150" s="108" t="s">
        <v>21</v>
      </c>
      <c r="AE150" s="108" t="s">
        <v>16</v>
      </c>
      <c r="AF150" s="109" t="s">
        <v>15</v>
      </c>
      <c r="AG150" s="22"/>
      <c r="AH150" s="22"/>
      <c r="AI150" s="22"/>
      <c r="AJ150" s="22"/>
      <c r="AK150" s="22"/>
      <c r="AL150" s="526"/>
      <c r="AM150" s="527"/>
      <c r="AN150" s="463" t="str">
        <f>AL152</f>
        <v>新田麻依</v>
      </c>
      <c r="AO150" s="464"/>
      <c r="AP150" s="464"/>
      <c r="AQ150" s="465"/>
      <c r="AR150" s="466" t="str">
        <f>AL155</f>
        <v>尾崎夕子</v>
      </c>
      <c r="AS150" s="464"/>
      <c r="AT150" s="464"/>
      <c r="AU150" s="465"/>
      <c r="AV150" s="466" t="str">
        <f>AL158</f>
        <v>大谷優子</v>
      </c>
      <c r="AW150" s="464"/>
      <c r="AX150" s="464"/>
      <c r="AY150" s="465"/>
      <c r="AZ150" s="466" t="str">
        <f>AL161</f>
        <v>高木和美</v>
      </c>
      <c r="BA150" s="464"/>
      <c r="BB150" s="464"/>
      <c r="BC150" s="472"/>
      <c r="BD150" s="569" t="s">
        <v>3</v>
      </c>
      <c r="BE150" s="570"/>
      <c r="BF150" s="570"/>
      <c r="BG150" s="571"/>
      <c r="BH150" s="106"/>
      <c r="BI150" s="107" t="s">
        <v>17</v>
      </c>
      <c r="BJ150" s="108" t="s">
        <v>1</v>
      </c>
      <c r="BK150" s="107" t="s">
        <v>21</v>
      </c>
      <c r="BL150" s="108" t="s">
        <v>16</v>
      </c>
      <c r="BM150" s="109" t="s">
        <v>15</v>
      </c>
      <c r="BN150" s="108" t="s">
        <v>21</v>
      </c>
      <c r="BO150" s="108" t="s">
        <v>16</v>
      </c>
      <c r="BP150" s="109" t="s">
        <v>15</v>
      </c>
    </row>
    <row r="151" spans="2:68" ht="12" customHeight="1" x14ac:dyDescent="0.15">
      <c r="B151" s="28" t="s">
        <v>246</v>
      </c>
      <c r="C151" s="8" t="s">
        <v>245</v>
      </c>
      <c r="D151" s="452"/>
      <c r="E151" s="453"/>
      <c r="F151" s="453"/>
      <c r="G151" s="454"/>
      <c r="H151" s="110">
        <v>15</v>
      </c>
      <c r="I151" s="111" t="str">
        <f>IF(H151="","","-")</f>
        <v>-</v>
      </c>
      <c r="J151" s="112">
        <v>11</v>
      </c>
      <c r="K151" s="528" t="str">
        <f>IF(H151&lt;&gt;"",IF(H151&gt;J151,IF(H152&gt;J152,"○",IF(H153&gt;J153,"○","×")),IF(H152&gt;J152,IF(H153&gt;J153,"○","×"),"×")),"")</f>
        <v>×</v>
      </c>
      <c r="L151" s="110">
        <v>17</v>
      </c>
      <c r="M151" s="113" t="str">
        <f t="shared" ref="M151:M156" si="30">IF(L151="","","-")</f>
        <v>-</v>
      </c>
      <c r="N151" s="114">
        <v>15</v>
      </c>
      <c r="O151" s="528" t="str">
        <f>IF(L151&lt;&gt;"",IF(L151&gt;N151,IF(L152&gt;N152,"○",IF(L153&gt;N153,"○","×")),IF(L152&gt;N152,IF(L153&gt;N153,"○","×"),"×")),"")</f>
        <v>×</v>
      </c>
      <c r="P151" s="120">
        <v>15</v>
      </c>
      <c r="Q151" s="113" t="str">
        <f t="shared" ref="Q151:Q159" si="31">IF(P151="","","-")</f>
        <v>-</v>
      </c>
      <c r="R151" s="112">
        <v>12</v>
      </c>
      <c r="S151" s="529" t="str">
        <f>IF(P151&lt;&gt;"",IF(P151&gt;R151,IF(P152&gt;R152,"○",IF(P153&gt;R153,"○","×")),IF(P152&gt;R152,IF(P153&gt;R153,"○","×"),"×")),"")</f>
        <v>○</v>
      </c>
      <c r="T151" s="566" t="s">
        <v>420</v>
      </c>
      <c r="U151" s="567"/>
      <c r="V151" s="567"/>
      <c r="W151" s="568"/>
      <c r="X151" s="106"/>
      <c r="Y151" s="121"/>
      <c r="Z151" s="122"/>
      <c r="AA151" s="123"/>
      <c r="AB151" s="124"/>
      <c r="AC151" s="125"/>
      <c r="AD151" s="122"/>
      <c r="AE151" s="122"/>
      <c r="AF151" s="126"/>
      <c r="AG151" s="29"/>
      <c r="AH151" s="29"/>
      <c r="AI151" s="29"/>
      <c r="AJ151" s="29"/>
      <c r="AK151" s="29"/>
      <c r="AL151" s="30" t="s">
        <v>126</v>
      </c>
      <c r="AM151" s="31" t="s">
        <v>344</v>
      </c>
      <c r="AN151" s="452"/>
      <c r="AO151" s="453"/>
      <c r="AP151" s="453"/>
      <c r="AQ151" s="454"/>
      <c r="AR151" s="110">
        <v>13</v>
      </c>
      <c r="AS151" s="111" t="str">
        <f>IF(AR151="","","-")</f>
        <v>-</v>
      </c>
      <c r="AT151" s="112">
        <v>15</v>
      </c>
      <c r="AU151" s="528" t="str">
        <f>IF(AR151&lt;&gt;"",IF(AR151&gt;AT151,IF(AR152&gt;AT152,"○",IF(AR153&gt;AT153,"○","×")),IF(AR152&gt;AT152,IF(AR153&gt;AT153,"○","×"),"×")),"")</f>
        <v>×</v>
      </c>
      <c r="AV151" s="110">
        <v>9</v>
      </c>
      <c r="AW151" s="113" t="str">
        <f t="shared" ref="AW151:AW156" si="32">IF(AV151="","","-")</f>
        <v>-</v>
      </c>
      <c r="AX151" s="114">
        <v>15</v>
      </c>
      <c r="AY151" s="528" t="str">
        <f>IF(AV151&lt;&gt;"",IF(AV151&gt;AX151,IF(AV152&gt;AX152,"○",IF(AV153&gt;AX153,"○","×")),IF(AV152&gt;AX152,IF(AV153&gt;AX153,"○","×"),"×")),"")</f>
        <v>×</v>
      </c>
      <c r="AZ151" s="120">
        <v>7</v>
      </c>
      <c r="BA151" s="113" t="str">
        <f t="shared" ref="BA151:BA159" si="33">IF(AZ151="","","-")</f>
        <v>-</v>
      </c>
      <c r="BB151" s="112">
        <v>15</v>
      </c>
      <c r="BC151" s="529" t="str">
        <f>IF(AZ151&lt;&gt;"",IF(AZ151&gt;BB151,IF(AZ152&gt;BB152,"○",IF(AZ153&gt;BB153,"○","×")),IF(AZ152&gt;BB152,IF(AZ153&gt;BB153,"○","×"),"×")),"")</f>
        <v>×</v>
      </c>
      <c r="BD151" s="566" t="s">
        <v>417</v>
      </c>
      <c r="BE151" s="567"/>
      <c r="BF151" s="567"/>
      <c r="BG151" s="568"/>
      <c r="BH151" s="106"/>
      <c r="BI151" s="121"/>
      <c r="BJ151" s="122"/>
      <c r="BK151" s="123"/>
      <c r="BL151" s="124"/>
      <c r="BM151" s="125"/>
      <c r="BN151" s="122"/>
      <c r="BO151" s="122"/>
      <c r="BP151" s="126"/>
    </row>
    <row r="152" spans="2:68" ht="12" customHeight="1" x14ac:dyDescent="0.15">
      <c r="B152" s="28" t="s">
        <v>243</v>
      </c>
      <c r="C152" s="8" t="s">
        <v>245</v>
      </c>
      <c r="D152" s="455"/>
      <c r="E152" s="438"/>
      <c r="F152" s="438"/>
      <c r="G152" s="439"/>
      <c r="H152" s="110">
        <v>7</v>
      </c>
      <c r="I152" s="111" t="str">
        <f>IF(H152="","","-")</f>
        <v>-</v>
      </c>
      <c r="J152" s="127">
        <v>15</v>
      </c>
      <c r="K152" s="503"/>
      <c r="L152" s="110">
        <v>11</v>
      </c>
      <c r="M152" s="111" t="str">
        <f t="shared" si="30"/>
        <v>-</v>
      </c>
      <c r="N152" s="112">
        <v>15</v>
      </c>
      <c r="O152" s="503"/>
      <c r="P152" s="110">
        <v>15</v>
      </c>
      <c r="Q152" s="111" t="str">
        <f t="shared" si="31"/>
        <v>-</v>
      </c>
      <c r="R152" s="112">
        <v>12</v>
      </c>
      <c r="S152" s="506"/>
      <c r="T152" s="495"/>
      <c r="U152" s="496"/>
      <c r="V152" s="496"/>
      <c r="W152" s="497"/>
      <c r="X152" s="106"/>
      <c r="Y152" s="121">
        <f>COUNTIF(D151:S153,"○")</f>
        <v>1</v>
      </c>
      <c r="Z152" s="122">
        <f>COUNTIF(D151:S153,"×")</f>
        <v>2</v>
      </c>
      <c r="AA152" s="129">
        <f>(IF((D151&gt;F151),1,0))+(IF((D152&gt;F152),1,0))+(IF((D153&gt;F153),1,0))+(IF((H151&gt;J151),1,0))+(IF((H152&gt;J152),1,0))+(IF((H153&gt;J153),1,0))+(IF((L151&gt;N151),1,0))+(IF((L152&gt;N152),1,0))+(IF((L153&gt;N153),1,0))+(IF((P151&gt;R151),1,0))+(IF((P152&gt;R152),1,0))+(IF((P153&gt;R153),1,0))</f>
        <v>4</v>
      </c>
      <c r="AB152" s="130">
        <f>(IF((D151&lt;F151),1,0))+(IF((D152&lt;F152),1,0))+(IF((D153&lt;F153),1,0))+(IF((H151&lt;J151),1,0))+(IF((H152&lt;J152),1,0))+(IF((H153&lt;J153),1,0))+(IF((L151&lt;N151),1,0))+(IF((L152&lt;N152),1,0))+(IF((L153&lt;N153),1,0))+(IF((P151&lt;R151),1,0))+(IF((P152&lt;R152),1,0))+(IF((P153&lt;R153),1,0))</f>
        <v>4</v>
      </c>
      <c r="AC152" s="131">
        <f>AA152-AB152</f>
        <v>0</v>
      </c>
      <c r="AD152" s="122">
        <f>SUM(D151:D153,H151:H153,L151:L153,P151:P153)</f>
        <v>101</v>
      </c>
      <c r="AE152" s="122">
        <f>SUM(F151:F153,J151:J153,N151:N153,R151:R153)</f>
        <v>110</v>
      </c>
      <c r="AF152" s="126">
        <f>AD152-AE152</f>
        <v>-9</v>
      </c>
      <c r="AG152" s="29"/>
      <c r="AH152" s="29"/>
      <c r="AI152" s="29"/>
      <c r="AJ152" s="29"/>
      <c r="AK152" s="29"/>
      <c r="AL152" s="28" t="s">
        <v>124</v>
      </c>
      <c r="AM152" s="8" t="s">
        <v>344</v>
      </c>
      <c r="AN152" s="455"/>
      <c r="AO152" s="438"/>
      <c r="AP152" s="438"/>
      <c r="AQ152" s="439"/>
      <c r="AR152" s="110">
        <v>13</v>
      </c>
      <c r="AS152" s="111" t="str">
        <f>IF(AR152="","","-")</f>
        <v>-</v>
      </c>
      <c r="AT152" s="127">
        <v>15</v>
      </c>
      <c r="AU152" s="503"/>
      <c r="AV152" s="110">
        <v>15</v>
      </c>
      <c r="AW152" s="111" t="str">
        <f t="shared" si="32"/>
        <v>-</v>
      </c>
      <c r="AX152" s="112">
        <v>9</v>
      </c>
      <c r="AY152" s="503"/>
      <c r="AZ152" s="110">
        <v>12</v>
      </c>
      <c r="BA152" s="111" t="str">
        <f t="shared" si="33"/>
        <v>-</v>
      </c>
      <c r="BB152" s="112">
        <v>15</v>
      </c>
      <c r="BC152" s="506"/>
      <c r="BD152" s="495"/>
      <c r="BE152" s="496"/>
      <c r="BF152" s="496"/>
      <c r="BG152" s="497"/>
      <c r="BH152" s="106"/>
      <c r="BI152" s="121">
        <f>COUNTIF(AN151:BC153,"○")</f>
        <v>0</v>
      </c>
      <c r="BJ152" s="122">
        <f>COUNTIF(AN151:BC153,"×")</f>
        <v>3</v>
      </c>
      <c r="BK152" s="129">
        <f>(IF((AN151&gt;AP151),1,0))+(IF((AN152&gt;AP152),1,0))+(IF((AN153&gt;AP153),1,0))+(IF((AR151&gt;AT151),1,0))+(IF((AR152&gt;AT152),1,0))+(IF((AR153&gt;AT153),1,0))+(IF((AV151&gt;AX151),1,0))+(IF((AV152&gt;AX152),1,0))+(IF((AV153&gt;AX153),1,0))+(IF((AZ151&gt;BB151),1,0))+(IF((AZ152&gt;BB152),1,0))+(IF((AZ153&gt;BB153),1,0))</f>
        <v>1</v>
      </c>
      <c r="BL152" s="130">
        <f>(IF((AN151&lt;AP151),1,0))+(IF((AN152&lt;AP152),1,0))+(IF((AN153&lt;AP153),1,0))+(IF((AR151&lt;AT151),1,0))+(IF((AR152&lt;AT152),1,0))+(IF((AR153&lt;AT153),1,0))+(IF((AV151&lt;AX151),1,0))+(IF((AV152&lt;AX152),1,0))+(IF((AV153&lt;AX153),1,0))+(IF((AZ151&lt;BB151),1,0))+(IF((AZ152&lt;BB152),1,0))+(IF((AZ153&lt;BB153),1,0))</f>
        <v>6</v>
      </c>
      <c r="BM152" s="131">
        <f>BK152-BL152</f>
        <v>-5</v>
      </c>
      <c r="BN152" s="122">
        <f>SUM(AN151:AN153,AR151:AR153,AV151:AV153,AZ151:AZ153)</f>
        <v>83</v>
      </c>
      <c r="BO152" s="122">
        <f>SUM(AP151:AP153,AT151:AT153,AX151:AX153,BB151:BB153)</f>
        <v>100</v>
      </c>
      <c r="BP152" s="126">
        <f>BN152-BO152</f>
        <v>-17</v>
      </c>
    </row>
    <row r="153" spans="2:68" ht="12" customHeight="1" x14ac:dyDescent="0.15">
      <c r="B153" s="11"/>
      <c r="C153" s="32" t="s">
        <v>90</v>
      </c>
      <c r="D153" s="456"/>
      <c r="E153" s="441"/>
      <c r="F153" s="441"/>
      <c r="G153" s="442"/>
      <c r="H153" s="132">
        <v>9</v>
      </c>
      <c r="I153" s="111" t="str">
        <f>IF(H153="","","-")</f>
        <v>-</v>
      </c>
      <c r="J153" s="133">
        <v>15</v>
      </c>
      <c r="K153" s="504"/>
      <c r="L153" s="132">
        <v>12</v>
      </c>
      <c r="M153" s="134" t="str">
        <f t="shared" si="30"/>
        <v>-</v>
      </c>
      <c r="N153" s="133">
        <v>15</v>
      </c>
      <c r="O153" s="503"/>
      <c r="P153" s="132"/>
      <c r="Q153" s="134" t="str">
        <f t="shared" si="31"/>
        <v/>
      </c>
      <c r="R153" s="133"/>
      <c r="S153" s="506"/>
      <c r="T153" s="89">
        <f>Y152</f>
        <v>1</v>
      </c>
      <c r="U153" s="33" t="s">
        <v>2</v>
      </c>
      <c r="V153" s="33">
        <f>Z152</f>
        <v>2</v>
      </c>
      <c r="W153" s="34" t="s">
        <v>1</v>
      </c>
      <c r="X153" s="106"/>
      <c r="Y153" s="121"/>
      <c r="Z153" s="122"/>
      <c r="AA153" s="121"/>
      <c r="AB153" s="122"/>
      <c r="AC153" s="126"/>
      <c r="AD153" s="122"/>
      <c r="AE153" s="122"/>
      <c r="AF153" s="126"/>
      <c r="AG153" s="33"/>
      <c r="AH153" s="33"/>
      <c r="AI153" s="33"/>
      <c r="AJ153" s="33"/>
      <c r="AK153" s="33"/>
      <c r="AL153" s="11"/>
      <c r="AM153" s="12" t="s">
        <v>125</v>
      </c>
      <c r="AN153" s="456"/>
      <c r="AO153" s="441"/>
      <c r="AP153" s="441"/>
      <c r="AQ153" s="442"/>
      <c r="AR153" s="132"/>
      <c r="AS153" s="111" t="str">
        <f>IF(AR153="","","-")</f>
        <v/>
      </c>
      <c r="AT153" s="133"/>
      <c r="AU153" s="504"/>
      <c r="AV153" s="132">
        <v>14</v>
      </c>
      <c r="AW153" s="134" t="str">
        <f t="shared" si="32"/>
        <v>-</v>
      </c>
      <c r="AX153" s="133">
        <v>16</v>
      </c>
      <c r="AY153" s="503"/>
      <c r="AZ153" s="132"/>
      <c r="BA153" s="134" t="str">
        <f t="shared" si="33"/>
        <v/>
      </c>
      <c r="BB153" s="133"/>
      <c r="BC153" s="506"/>
      <c r="BD153" s="89">
        <f>BI152</f>
        <v>0</v>
      </c>
      <c r="BE153" s="33" t="s">
        <v>2</v>
      </c>
      <c r="BF153" s="33">
        <f>BJ152</f>
        <v>3</v>
      </c>
      <c r="BG153" s="34" t="s">
        <v>1</v>
      </c>
      <c r="BH153" s="106"/>
      <c r="BI153" s="121"/>
      <c r="BJ153" s="122"/>
      <c r="BK153" s="121"/>
      <c r="BL153" s="122"/>
      <c r="BM153" s="126"/>
      <c r="BN153" s="122"/>
      <c r="BO153" s="122"/>
      <c r="BP153" s="126"/>
    </row>
    <row r="154" spans="2:68" ht="12" customHeight="1" x14ac:dyDescent="0.15">
      <c r="B154" s="28" t="s">
        <v>210</v>
      </c>
      <c r="C154" s="6" t="s">
        <v>214</v>
      </c>
      <c r="D154" s="138">
        <f>IF(J151="","",J151)</f>
        <v>11</v>
      </c>
      <c r="E154" s="111" t="str">
        <f t="shared" ref="E154:E162" si="34">IF(D154="","","-")</f>
        <v>-</v>
      </c>
      <c r="F154" s="139">
        <f>IF(H151="","",H151)</f>
        <v>15</v>
      </c>
      <c r="G154" s="431" t="str">
        <f>IF(K151="","",IF(K151="○","×",IF(K151="×","○")))</f>
        <v>○</v>
      </c>
      <c r="H154" s="434"/>
      <c r="I154" s="435"/>
      <c r="J154" s="435"/>
      <c r="K154" s="436"/>
      <c r="L154" s="110">
        <v>15</v>
      </c>
      <c r="M154" s="111" t="str">
        <f t="shared" si="30"/>
        <v>-</v>
      </c>
      <c r="N154" s="112">
        <v>3</v>
      </c>
      <c r="O154" s="539" t="str">
        <f>IF(L154&lt;&gt;"",IF(L154&gt;N154,IF(L155&gt;N155,"○",IF(L156&gt;N156,"○","×")),IF(L155&gt;N155,IF(L156&gt;N156,"○","×"),"×")),"")</f>
        <v>○</v>
      </c>
      <c r="P154" s="110">
        <v>15</v>
      </c>
      <c r="Q154" s="111" t="str">
        <f t="shared" si="31"/>
        <v>-</v>
      </c>
      <c r="R154" s="112">
        <v>2</v>
      </c>
      <c r="S154" s="505" t="str">
        <f>IF(P154&lt;&gt;"",IF(P154&gt;R154,IF(P155&gt;R155,"○",IF(P156&gt;R156,"○","×")),IF(P155&gt;R155,IF(P156&gt;R156,"○","×"),"×")),"")</f>
        <v>○</v>
      </c>
      <c r="T154" s="492" t="s">
        <v>414</v>
      </c>
      <c r="U154" s="493"/>
      <c r="V154" s="493"/>
      <c r="W154" s="494"/>
      <c r="X154" s="106"/>
      <c r="Y154" s="123"/>
      <c r="Z154" s="124"/>
      <c r="AA154" s="123"/>
      <c r="AB154" s="124"/>
      <c r="AC154" s="125"/>
      <c r="AD154" s="124"/>
      <c r="AE154" s="124"/>
      <c r="AF154" s="125"/>
      <c r="AG154" s="29"/>
      <c r="AH154" s="29"/>
      <c r="AI154" s="29"/>
      <c r="AJ154" s="29"/>
      <c r="AK154" s="29"/>
      <c r="AL154" s="28" t="s">
        <v>242</v>
      </c>
      <c r="AM154" s="6" t="s">
        <v>341</v>
      </c>
      <c r="AN154" s="138">
        <f>IF(AT151="","",AT151)</f>
        <v>15</v>
      </c>
      <c r="AO154" s="111" t="str">
        <f t="shared" ref="AO154:AO162" si="35">IF(AN154="","","-")</f>
        <v>-</v>
      </c>
      <c r="AP154" s="139">
        <f>IF(AR151="","",AR151)</f>
        <v>13</v>
      </c>
      <c r="AQ154" s="431" t="str">
        <f>IF(AU151="","",IF(AU151="○","×",IF(AU151="×","○")))</f>
        <v>○</v>
      </c>
      <c r="AR154" s="434"/>
      <c r="AS154" s="435"/>
      <c r="AT154" s="435"/>
      <c r="AU154" s="436"/>
      <c r="AV154" s="110">
        <v>8</v>
      </c>
      <c r="AW154" s="111" t="str">
        <f t="shared" si="32"/>
        <v>-</v>
      </c>
      <c r="AX154" s="112">
        <v>15</v>
      </c>
      <c r="AY154" s="539" t="str">
        <f>IF(AV154&lt;&gt;"",IF(AV154&gt;AX154,IF(AV155&gt;AX155,"○",IF(AV156&gt;AX156,"○","×")),IF(AV155&gt;AX155,IF(AV156&gt;AX156,"○","×"),"×")),"")</f>
        <v>×</v>
      </c>
      <c r="AZ154" s="110">
        <v>10</v>
      </c>
      <c r="BA154" s="111" t="str">
        <f t="shared" si="33"/>
        <v>-</v>
      </c>
      <c r="BB154" s="112">
        <v>15</v>
      </c>
      <c r="BC154" s="505" t="str">
        <f>IF(AZ154&lt;&gt;"",IF(AZ154&gt;BB154,IF(AZ155&gt;BB155,"○",IF(AZ156&gt;BB156,"○","×")),IF(AZ155&gt;BB155,IF(AZ156&gt;BB156,"○","×"),"×")),"")</f>
        <v>×</v>
      </c>
      <c r="BD154" s="492" t="s">
        <v>420</v>
      </c>
      <c r="BE154" s="493"/>
      <c r="BF154" s="493"/>
      <c r="BG154" s="494"/>
      <c r="BH154" s="106"/>
      <c r="BI154" s="123"/>
      <c r="BJ154" s="124"/>
      <c r="BK154" s="123"/>
      <c r="BL154" s="124"/>
      <c r="BM154" s="125"/>
      <c r="BN154" s="124"/>
      <c r="BO154" s="124"/>
      <c r="BP154" s="125"/>
    </row>
    <row r="155" spans="2:68" ht="12" customHeight="1" x14ac:dyDescent="0.15">
      <c r="B155" s="28" t="s">
        <v>213</v>
      </c>
      <c r="C155" s="8" t="s">
        <v>338</v>
      </c>
      <c r="D155" s="138">
        <f>IF(J152="","",J152)</f>
        <v>15</v>
      </c>
      <c r="E155" s="111" t="str">
        <f t="shared" si="34"/>
        <v>-</v>
      </c>
      <c r="F155" s="139">
        <f>IF(H152="","",H152)</f>
        <v>7</v>
      </c>
      <c r="G155" s="432" t="str">
        <f>IF(I152="","",I152)</f>
        <v>-</v>
      </c>
      <c r="H155" s="437"/>
      <c r="I155" s="438"/>
      <c r="J155" s="438"/>
      <c r="K155" s="439"/>
      <c r="L155" s="110">
        <v>15</v>
      </c>
      <c r="M155" s="111" t="str">
        <f t="shared" si="30"/>
        <v>-</v>
      </c>
      <c r="N155" s="112">
        <v>13</v>
      </c>
      <c r="O155" s="503"/>
      <c r="P155" s="110">
        <v>15</v>
      </c>
      <c r="Q155" s="111" t="str">
        <f t="shared" si="31"/>
        <v>-</v>
      </c>
      <c r="R155" s="112">
        <v>11</v>
      </c>
      <c r="S155" s="506"/>
      <c r="T155" s="495"/>
      <c r="U155" s="496"/>
      <c r="V155" s="496"/>
      <c r="W155" s="497"/>
      <c r="X155" s="106"/>
      <c r="Y155" s="121">
        <f>COUNTIF(D154:S156,"○")</f>
        <v>3</v>
      </c>
      <c r="Z155" s="122">
        <f>COUNTIF(D154:S156,"×")</f>
        <v>0</v>
      </c>
      <c r="AA155" s="129">
        <f>(IF((D154&gt;F154),1,0))+(IF((D155&gt;F155),1,0))+(IF((D156&gt;F156),1,0))+(IF((H154&gt;J154),1,0))+(IF((H155&gt;J155),1,0))+(IF((H156&gt;J156),1,0))+(IF((L154&gt;N154),1,0))+(IF((L155&gt;N155),1,0))+(IF((L156&gt;N156),1,0))+(IF((P154&gt;R154),1,0))+(IF((P155&gt;R155),1,0))+(IF((P156&gt;R156),1,0))</f>
        <v>6</v>
      </c>
      <c r="AB155" s="130">
        <f>(IF((D154&lt;F154),1,0))+(IF((D155&lt;F155),1,0))+(IF((D156&lt;F156),1,0))+(IF((H154&lt;J154),1,0))+(IF((H155&lt;J155),1,0))+(IF((H156&lt;J156),1,0))+(IF((L154&lt;N154),1,0))+(IF((L155&lt;N155),1,0))+(IF((L156&lt;N156),1,0))+(IF((P154&lt;R154),1,0))+(IF((P155&lt;R155),1,0))+(IF((P156&lt;R156),1,0))</f>
        <v>1</v>
      </c>
      <c r="AC155" s="131">
        <f>AA155-AB155</f>
        <v>5</v>
      </c>
      <c r="AD155" s="122">
        <f>SUM(D154:D156,H154:H156,L154:L156,P154:P156)</f>
        <v>101</v>
      </c>
      <c r="AE155" s="122">
        <f>SUM(F154:F156,J154:J156,N154:N156,R154:R156)</f>
        <v>60</v>
      </c>
      <c r="AF155" s="126">
        <f>AD155-AE155</f>
        <v>41</v>
      </c>
      <c r="AG155" s="29"/>
      <c r="AH155" s="29"/>
      <c r="AI155" s="29"/>
      <c r="AJ155" s="29"/>
      <c r="AK155" s="29"/>
      <c r="AL155" s="28" t="s">
        <v>241</v>
      </c>
      <c r="AM155" s="8" t="s">
        <v>341</v>
      </c>
      <c r="AN155" s="138">
        <f>IF(AT152="","",AT152)</f>
        <v>15</v>
      </c>
      <c r="AO155" s="111" t="str">
        <f t="shared" si="35"/>
        <v>-</v>
      </c>
      <c r="AP155" s="139">
        <f>IF(AR152="","",AR152)</f>
        <v>13</v>
      </c>
      <c r="AQ155" s="432" t="str">
        <f>IF(AS152="","",AS152)</f>
        <v>-</v>
      </c>
      <c r="AR155" s="437"/>
      <c r="AS155" s="438"/>
      <c r="AT155" s="438"/>
      <c r="AU155" s="439"/>
      <c r="AV155" s="110">
        <v>6</v>
      </c>
      <c r="AW155" s="111" t="str">
        <f t="shared" si="32"/>
        <v>-</v>
      </c>
      <c r="AX155" s="112">
        <v>15</v>
      </c>
      <c r="AY155" s="503"/>
      <c r="AZ155" s="110">
        <v>13</v>
      </c>
      <c r="BA155" s="111" t="str">
        <f t="shared" si="33"/>
        <v>-</v>
      </c>
      <c r="BB155" s="112">
        <v>15</v>
      </c>
      <c r="BC155" s="506"/>
      <c r="BD155" s="495"/>
      <c r="BE155" s="496"/>
      <c r="BF155" s="496"/>
      <c r="BG155" s="497"/>
      <c r="BH155" s="106"/>
      <c r="BI155" s="121">
        <f>COUNTIF(AN154:BC156,"○")</f>
        <v>1</v>
      </c>
      <c r="BJ155" s="122">
        <f>COUNTIF(AN154:BC156,"×")</f>
        <v>2</v>
      </c>
      <c r="BK155" s="129">
        <f>(IF((AN154&gt;AP154),1,0))+(IF((AN155&gt;AP155),1,0))+(IF((AN156&gt;AP156),1,0))+(IF((AR154&gt;AT154),1,0))+(IF((AR155&gt;AT155),1,0))+(IF((AR156&gt;AT156),1,0))+(IF((AV154&gt;AX154),1,0))+(IF((AV155&gt;AX155),1,0))+(IF((AV156&gt;AX156),1,0))+(IF((AZ154&gt;BB154),1,0))+(IF((AZ155&gt;BB155),1,0))+(IF((AZ156&gt;BB156),1,0))</f>
        <v>2</v>
      </c>
      <c r="BL155" s="130">
        <f>(IF((AN154&lt;AP154),1,0))+(IF((AN155&lt;AP155),1,0))+(IF((AN156&lt;AP156),1,0))+(IF((AR154&lt;AT154),1,0))+(IF((AR155&lt;AT155),1,0))+(IF((AR156&lt;AT156),1,0))+(IF((AV154&lt;AX154),1,0))+(IF((AV155&lt;AX155),1,0))+(IF((AV156&lt;AX156),1,0))+(IF((AZ154&lt;BB154),1,0))+(IF((AZ155&lt;BB155),1,0))+(IF((AZ156&lt;BB156),1,0))</f>
        <v>4</v>
      </c>
      <c r="BM155" s="131">
        <f>BK155-BL155</f>
        <v>-2</v>
      </c>
      <c r="BN155" s="122">
        <f>SUM(AN154:AN156,AR154:AR156,AV154:AV156,AZ154:AZ156)</f>
        <v>67</v>
      </c>
      <c r="BO155" s="122">
        <f>SUM(AP154:AP156,AT154:AT156,AX154:AX156,BB154:BB156)</f>
        <v>86</v>
      </c>
      <c r="BP155" s="126">
        <f>BN155-BO155</f>
        <v>-19</v>
      </c>
    </row>
    <row r="156" spans="2:68" ht="12" customHeight="1" x14ac:dyDescent="0.15">
      <c r="B156" s="11"/>
      <c r="C156" s="12" t="s">
        <v>139</v>
      </c>
      <c r="D156" s="149">
        <f>IF(J153="","",J153)</f>
        <v>15</v>
      </c>
      <c r="E156" s="111" t="str">
        <f t="shared" si="34"/>
        <v>-</v>
      </c>
      <c r="F156" s="150">
        <f>IF(H153="","",H153)</f>
        <v>9</v>
      </c>
      <c r="G156" s="433" t="str">
        <f>IF(I153="","",I153)</f>
        <v>-</v>
      </c>
      <c r="H156" s="440"/>
      <c r="I156" s="441"/>
      <c r="J156" s="441"/>
      <c r="K156" s="442"/>
      <c r="L156" s="132"/>
      <c r="M156" s="111" t="str">
        <f t="shared" si="30"/>
        <v/>
      </c>
      <c r="N156" s="133"/>
      <c r="O156" s="504"/>
      <c r="P156" s="132"/>
      <c r="Q156" s="134" t="str">
        <f t="shared" si="31"/>
        <v/>
      </c>
      <c r="R156" s="133"/>
      <c r="S156" s="507"/>
      <c r="T156" s="89">
        <f>Y155</f>
        <v>3</v>
      </c>
      <c r="U156" s="33" t="s">
        <v>2</v>
      </c>
      <c r="V156" s="33">
        <f>Z155</f>
        <v>0</v>
      </c>
      <c r="W156" s="34" t="s">
        <v>1</v>
      </c>
      <c r="X156" s="106"/>
      <c r="Y156" s="156"/>
      <c r="Z156" s="157"/>
      <c r="AA156" s="156"/>
      <c r="AB156" s="157"/>
      <c r="AC156" s="158"/>
      <c r="AD156" s="157"/>
      <c r="AE156" s="157"/>
      <c r="AF156" s="158"/>
      <c r="AG156" s="33"/>
      <c r="AH156" s="33"/>
      <c r="AI156" s="33"/>
      <c r="AJ156" s="33"/>
      <c r="AK156" s="33"/>
      <c r="AL156" s="11"/>
      <c r="AM156" s="12" t="s">
        <v>90</v>
      </c>
      <c r="AN156" s="149" t="str">
        <f>IF(AT153="","",AT153)</f>
        <v/>
      </c>
      <c r="AO156" s="111" t="str">
        <f t="shared" si="35"/>
        <v/>
      </c>
      <c r="AP156" s="150" t="str">
        <f>IF(AR153="","",AR153)</f>
        <v/>
      </c>
      <c r="AQ156" s="433" t="str">
        <f>IF(AS153="","",AS153)</f>
        <v/>
      </c>
      <c r="AR156" s="440"/>
      <c r="AS156" s="441"/>
      <c r="AT156" s="441"/>
      <c r="AU156" s="442"/>
      <c r="AV156" s="132"/>
      <c r="AW156" s="111" t="str">
        <f t="shared" si="32"/>
        <v/>
      </c>
      <c r="AX156" s="133"/>
      <c r="AY156" s="504"/>
      <c r="AZ156" s="132"/>
      <c r="BA156" s="134" t="str">
        <f t="shared" si="33"/>
        <v/>
      </c>
      <c r="BB156" s="133"/>
      <c r="BC156" s="507"/>
      <c r="BD156" s="89">
        <f>BI155</f>
        <v>1</v>
      </c>
      <c r="BE156" s="33" t="s">
        <v>2</v>
      </c>
      <c r="BF156" s="33">
        <f>BJ155</f>
        <v>2</v>
      </c>
      <c r="BG156" s="34" t="s">
        <v>1</v>
      </c>
      <c r="BH156" s="106"/>
      <c r="BI156" s="156"/>
      <c r="BJ156" s="157"/>
      <c r="BK156" s="156"/>
      <c r="BL156" s="157"/>
      <c r="BM156" s="158"/>
      <c r="BN156" s="157"/>
      <c r="BO156" s="157"/>
      <c r="BP156" s="158"/>
    </row>
    <row r="157" spans="2:68" ht="12" customHeight="1" x14ac:dyDescent="0.15">
      <c r="B157" s="7" t="s">
        <v>174</v>
      </c>
      <c r="C157" s="8" t="s">
        <v>339</v>
      </c>
      <c r="D157" s="138">
        <f>IF(N151="","",N151)</f>
        <v>15</v>
      </c>
      <c r="E157" s="141" t="str">
        <f t="shared" si="34"/>
        <v>-</v>
      </c>
      <c r="F157" s="139">
        <f>IF(L151="","",L151)</f>
        <v>17</v>
      </c>
      <c r="G157" s="431" t="str">
        <f>IF(O151="","",IF(O151="○","×",IF(O151="×","○")))</f>
        <v>○</v>
      </c>
      <c r="H157" s="159">
        <f>IF(N154="","",N154)</f>
        <v>3</v>
      </c>
      <c r="I157" s="111" t="str">
        <f t="shared" ref="I157:I162" si="36">IF(H157="","","-")</f>
        <v>-</v>
      </c>
      <c r="J157" s="139">
        <f>IF(L154="","",L154)</f>
        <v>15</v>
      </c>
      <c r="K157" s="431" t="str">
        <f>IF(O154="","",IF(O154="○","×",IF(O154="×","○")))</f>
        <v>×</v>
      </c>
      <c r="L157" s="434"/>
      <c r="M157" s="435"/>
      <c r="N157" s="435"/>
      <c r="O157" s="436"/>
      <c r="P157" s="110">
        <v>15</v>
      </c>
      <c r="Q157" s="111" t="str">
        <f t="shared" si="31"/>
        <v>-</v>
      </c>
      <c r="R157" s="112">
        <v>9</v>
      </c>
      <c r="S157" s="506" t="str">
        <f>IF(P157&lt;&gt;"",IF(P157&gt;R157,IF(P158&gt;R158,"○",IF(P159&gt;R159,"○","×")),IF(P158&gt;R158,IF(P159&gt;R159,"○","×"),"×")),"")</f>
        <v>○</v>
      </c>
      <c r="T157" s="492" t="s">
        <v>419</v>
      </c>
      <c r="U157" s="493"/>
      <c r="V157" s="493"/>
      <c r="W157" s="494"/>
      <c r="X157" s="106"/>
      <c r="Y157" s="121"/>
      <c r="Z157" s="122"/>
      <c r="AA157" s="121"/>
      <c r="AB157" s="122"/>
      <c r="AC157" s="126"/>
      <c r="AD157" s="122"/>
      <c r="AE157" s="122"/>
      <c r="AF157" s="126"/>
      <c r="AG157" s="29"/>
      <c r="AH157" s="29"/>
      <c r="AI157" s="29"/>
      <c r="AJ157" s="29"/>
      <c r="AK157" s="29"/>
      <c r="AL157" s="7" t="s">
        <v>287</v>
      </c>
      <c r="AM157" s="8" t="s">
        <v>284</v>
      </c>
      <c r="AN157" s="138">
        <f>IF(AX151="","",AX151)</f>
        <v>15</v>
      </c>
      <c r="AO157" s="141" t="str">
        <f t="shared" si="35"/>
        <v>-</v>
      </c>
      <c r="AP157" s="139">
        <f>IF(AV151="","",AV151)</f>
        <v>9</v>
      </c>
      <c r="AQ157" s="431" t="str">
        <f>IF(AY151="","",IF(AY151="○","×",IF(AY151="×","○")))</f>
        <v>○</v>
      </c>
      <c r="AR157" s="159">
        <f>IF(AX154="","",AX154)</f>
        <v>15</v>
      </c>
      <c r="AS157" s="111" t="str">
        <f t="shared" ref="AS157:AS162" si="37">IF(AR157="","","-")</f>
        <v>-</v>
      </c>
      <c r="AT157" s="139">
        <f>IF(AV154="","",AV154)</f>
        <v>8</v>
      </c>
      <c r="AU157" s="431" t="str">
        <f>IF(AY154="","",IF(AY154="○","×",IF(AY154="×","○")))</f>
        <v>○</v>
      </c>
      <c r="AV157" s="434"/>
      <c r="AW157" s="435"/>
      <c r="AX157" s="435"/>
      <c r="AY157" s="436"/>
      <c r="AZ157" s="110">
        <v>15</v>
      </c>
      <c r="BA157" s="111" t="str">
        <f t="shared" si="33"/>
        <v>-</v>
      </c>
      <c r="BB157" s="112">
        <v>9</v>
      </c>
      <c r="BC157" s="506" t="str">
        <f>IF(AZ157&lt;&gt;"",IF(AZ157&gt;BB157,IF(AZ158&gt;BB158,"○",IF(AZ159&gt;BB159,"○","×")),IF(AZ158&gt;BB158,IF(AZ159&gt;BB159,"○","×"),"×")),"")</f>
        <v>○</v>
      </c>
      <c r="BD157" s="492" t="s">
        <v>418</v>
      </c>
      <c r="BE157" s="493"/>
      <c r="BF157" s="493"/>
      <c r="BG157" s="494"/>
      <c r="BH157" s="106"/>
      <c r="BI157" s="121"/>
      <c r="BJ157" s="122"/>
      <c r="BK157" s="121"/>
      <c r="BL157" s="122"/>
      <c r="BM157" s="126"/>
      <c r="BN157" s="122"/>
      <c r="BO157" s="122"/>
      <c r="BP157" s="126"/>
    </row>
    <row r="158" spans="2:68" ht="12" customHeight="1" x14ac:dyDescent="0.15">
      <c r="B158" s="7" t="s">
        <v>172</v>
      </c>
      <c r="C158" s="8" t="s">
        <v>339</v>
      </c>
      <c r="D158" s="138">
        <f>IF(N152="","",N152)</f>
        <v>15</v>
      </c>
      <c r="E158" s="111" t="str">
        <f t="shared" si="34"/>
        <v>-</v>
      </c>
      <c r="F158" s="139">
        <f>IF(L152="","",L152)</f>
        <v>11</v>
      </c>
      <c r="G158" s="432" t="str">
        <f>IF(I155="","",I155)</f>
        <v/>
      </c>
      <c r="H158" s="159">
        <f>IF(N155="","",N155)</f>
        <v>13</v>
      </c>
      <c r="I158" s="111" t="str">
        <f t="shared" si="36"/>
        <v>-</v>
      </c>
      <c r="J158" s="139">
        <f>IF(L155="","",L155)</f>
        <v>15</v>
      </c>
      <c r="K158" s="432" t="str">
        <f>IF(M155="","",M155)</f>
        <v>-</v>
      </c>
      <c r="L158" s="437"/>
      <c r="M158" s="438"/>
      <c r="N158" s="438"/>
      <c r="O158" s="439"/>
      <c r="P158" s="110">
        <v>15</v>
      </c>
      <c r="Q158" s="111" t="str">
        <f t="shared" si="31"/>
        <v>-</v>
      </c>
      <c r="R158" s="112">
        <v>7</v>
      </c>
      <c r="S158" s="506"/>
      <c r="T158" s="495"/>
      <c r="U158" s="496"/>
      <c r="V158" s="496"/>
      <c r="W158" s="497"/>
      <c r="X158" s="106"/>
      <c r="Y158" s="121">
        <f>COUNTIF(D157:S159,"○")</f>
        <v>2</v>
      </c>
      <c r="Z158" s="122">
        <f>COUNTIF(D157:S159,"×")</f>
        <v>1</v>
      </c>
      <c r="AA158" s="129">
        <f>(IF((D157&gt;F157),1,0))+(IF((D158&gt;F158),1,0))+(IF((D159&gt;F159),1,0))+(IF((H157&gt;J157),1,0))+(IF((H158&gt;J158),1,0))+(IF((H159&gt;J159),1,0))+(IF((L157&gt;N157),1,0))+(IF((L158&gt;N158),1,0))+(IF((L159&gt;N159),1,0))+(IF((P157&gt;R157),1,0))+(IF((P158&gt;R158),1,0))+(IF((P159&gt;R159),1,0))</f>
        <v>4</v>
      </c>
      <c r="AB158" s="130">
        <f>(IF((D157&lt;F157),1,0))+(IF((D158&lt;F158),1,0))+(IF((D159&lt;F159),1,0))+(IF((H157&lt;J157),1,0))+(IF((H158&lt;J158),1,0))+(IF((H159&lt;J159),1,0))+(IF((L157&lt;N157),1,0))+(IF((L158&lt;N158),1,0))+(IF((L159&lt;N159),1,0))+(IF((P157&lt;R157),1,0))+(IF((P158&lt;R158),1,0))+(IF((P159&lt;R159),1,0))</f>
        <v>3</v>
      </c>
      <c r="AC158" s="131">
        <f>AA158-AB158</f>
        <v>1</v>
      </c>
      <c r="AD158" s="122">
        <f>SUM(D157:D159,H157:H159,L157:L159,P157:P159)</f>
        <v>91</v>
      </c>
      <c r="AE158" s="122">
        <f>SUM(F157:F159,J157:J159,N157:N159,R157:R159)</f>
        <v>86</v>
      </c>
      <c r="AF158" s="126">
        <f>AD158-AE158</f>
        <v>5</v>
      </c>
      <c r="AG158" s="29"/>
      <c r="AH158" s="29"/>
      <c r="AI158" s="29"/>
      <c r="AJ158" s="29"/>
      <c r="AK158" s="29"/>
      <c r="AL158" s="7" t="s">
        <v>286</v>
      </c>
      <c r="AM158" s="8" t="s">
        <v>281</v>
      </c>
      <c r="AN158" s="138">
        <f>IF(AX152="","",AX152)</f>
        <v>9</v>
      </c>
      <c r="AO158" s="111" t="str">
        <f t="shared" si="35"/>
        <v>-</v>
      </c>
      <c r="AP158" s="139">
        <f>IF(AV152="","",AV152)</f>
        <v>15</v>
      </c>
      <c r="AQ158" s="432" t="str">
        <f>IF(AS155="","",AS155)</f>
        <v/>
      </c>
      <c r="AR158" s="159">
        <f>IF(AX155="","",AX155)</f>
        <v>15</v>
      </c>
      <c r="AS158" s="111" t="str">
        <f t="shared" si="37"/>
        <v>-</v>
      </c>
      <c r="AT158" s="139">
        <f>IF(AV155="","",AV155)</f>
        <v>6</v>
      </c>
      <c r="AU158" s="432" t="str">
        <f>IF(AW155="","",AW155)</f>
        <v>-</v>
      </c>
      <c r="AV158" s="437"/>
      <c r="AW158" s="438"/>
      <c r="AX158" s="438"/>
      <c r="AY158" s="439"/>
      <c r="AZ158" s="110">
        <v>15</v>
      </c>
      <c r="BA158" s="111" t="str">
        <f t="shared" si="33"/>
        <v>-</v>
      </c>
      <c r="BB158" s="112">
        <v>12</v>
      </c>
      <c r="BC158" s="506"/>
      <c r="BD158" s="495"/>
      <c r="BE158" s="496"/>
      <c r="BF158" s="496"/>
      <c r="BG158" s="497"/>
      <c r="BH158" s="106"/>
      <c r="BI158" s="121">
        <f>COUNTIF(AN157:BC159,"○")</f>
        <v>3</v>
      </c>
      <c r="BJ158" s="122">
        <f>COUNTIF(AN157:BC159,"×")</f>
        <v>0</v>
      </c>
      <c r="BK158" s="129">
        <f>(IF((AN157&gt;AP157),1,0))+(IF((AN158&gt;AP158),1,0))+(IF((AN159&gt;AP159),1,0))+(IF((AR157&gt;AT157),1,0))+(IF((AR158&gt;AT158),1,0))+(IF((AR159&gt;AT159),1,0))+(IF((AV157&gt;AX157),1,0))+(IF((AV158&gt;AX158),1,0))+(IF((AV159&gt;AX159),1,0))+(IF((AZ157&gt;BB157),1,0))+(IF((AZ158&gt;BB158),1,0))+(IF((AZ159&gt;BB159),1,0))</f>
        <v>6</v>
      </c>
      <c r="BL158" s="130">
        <f>(IF((AN157&lt;AP157),1,0))+(IF((AN158&lt;AP158),1,0))+(IF((AN159&lt;AP159),1,0))+(IF((AR157&lt;AT157),1,0))+(IF((AR158&lt;AT158),1,0))+(IF((AR159&lt;AT159),1,0))+(IF((AV157&lt;AX157),1,0))+(IF((AV158&lt;AX158),1,0))+(IF((AV159&lt;AX159),1,0))+(IF((AZ157&lt;BB157),1,0))+(IF((AZ158&lt;BB158),1,0))+(IF((AZ159&lt;BB159),1,0))</f>
        <v>1</v>
      </c>
      <c r="BM158" s="131">
        <f>BK158-BL158</f>
        <v>5</v>
      </c>
      <c r="BN158" s="122">
        <f>SUM(AN157:AN159,AR157:AR159,AV157:AV159,AZ157:AZ159)</f>
        <v>100</v>
      </c>
      <c r="BO158" s="122">
        <f>SUM(AP157:AP159,AT157:AT159,AX157:AX159,BB157:BB159)</f>
        <v>73</v>
      </c>
      <c r="BP158" s="126">
        <f>BN158-BO158</f>
        <v>27</v>
      </c>
    </row>
    <row r="159" spans="2:68" ht="12" customHeight="1" x14ac:dyDescent="0.15">
      <c r="B159" s="11"/>
      <c r="C159" s="12" t="s">
        <v>173</v>
      </c>
      <c r="D159" s="149">
        <f>IF(N153="","",N153)</f>
        <v>15</v>
      </c>
      <c r="E159" s="134" t="str">
        <f t="shared" si="34"/>
        <v>-</v>
      </c>
      <c r="F159" s="150">
        <f>IF(L153="","",L153)</f>
        <v>12</v>
      </c>
      <c r="G159" s="433" t="str">
        <f>IF(I156="","",I156)</f>
        <v/>
      </c>
      <c r="H159" s="160" t="str">
        <f>IF(N156="","",N156)</f>
        <v/>
      </c>
      <c r="I159" s="111" t="str">
        <f t="shared" si="36"/>
        <v/>
      </c>
      <c r="J159" s="150" t="str">
        <f>IF(L156="","",L156)</f>
        <v/>
      </c>
      <c r="K159" s="433" t="str">
        <f>IF(M156="","",M156)</f>
        <v/>
      </c>
      <c r="L159" s="440"/>
      <c r="M159" s="441"/>
      <c r="N159" s="441"/>
      <c r="O159" s="442"/>
      <c r="P159" s="132"/>
      <c r="Q159" s="111" t="str">
        <f t="shared" si="31"/>
        <v/>
      </c>
      <c r="R159" s="133"/>
      <c r="S159" s="507"/>
      <c r="T159" s="89">
        <f>Y158</f>
        <v>2</v>
      </c>
      <c r="U159" s="33" t="s">
        <v>2</v>
      </c>
      <c r="V159" s="33">
        <f>Z158</f>
        <v>1</v>
      </c>
      <c r="W159" s="34" t="s">
        <v>1</v>
      </c>
      <c r="X159" s="106"/>
      <c r="Y159" s="121"/>
      <c r="Z159" s="122"/>
      <c r="AA159" s="121"/>
      <c r="AB159" s="122"/>
      <c r="AC159" s="126"/>
      <c r="AD159" s="122"/>
      <c r="AE159" s="122"/>
      <c r="AF159" s="126"/>
      <c r="AG159" s="33"/>
      <c r="AH159" s="33"/>
      <c r="AI159" s="33"/>
      <c r="AJ159" s="33"/>
      <c r="AK159" s="33"/>
      <c r="AL159" s="11"/>
      <c r="AM159" s="32" t="s">
        <v>173</v>
      </c>
      <c r="AN159" s="149">
        <f>IF(AX153="","",AX153)</f>
        <v>16</v>
      </c>
      <c r="AO159" s="134" t="str">
        <f t="shared" si="35"/>
        <v>-</v>
      </c>
      <c r="AP159" s="150">
        <f>IF(AV153="","",AV153)</f>
        <v>14</v>
      </c>
      <c r="AQ159" s="433" t="str">
        <f>IF(AS156="","",AS156)</f>
        <v/>
      </c>
      <c r="AR159" s="160" t="str">
        <f>IF(AX156="","",AX156)</f>
        <v/>
      </c>
      <c r="AS159" s="111" t="str">
        <f t="shared" si="37"/>
        <v/>
      </c>
      <c r="AT159" s="150" t="str">
        <f>IF(AV156="","",AV156)</f>
        <v/>
      </c>
      <c r="AU159" s="433" t="str">
        <f>IF(AW156="","",AW156)</f>
        <v/>
      </c>
      <c r="AV159" s="440"/>
      <c r="AW159" s="441"/>
      <c r="AX159" s="441"/>
      <c r="AY159" s="442"/>
      <c r="AZ159" s="132"/>
      <c r="BA159" s="111" t="str">
        <f t="shared" si="33"/>
        <v/>
      </c>
      <c r="BB159" s="133"/>
      <c r="BC159" s="507"/>
      <c r="BD159" s="89">
        <f>BI158</f>
        <v>3</v>
      </c>
      <c r="BE159" s="33" t="s">
        <v>2</v>
      </c>
      <c r="BF159" s="33">
        <f>BJ158</f>
        <v>0</v>
      </c>
      <c r="BG159" s="34" t="s">
        <v>1</v>
      </c>
      <c r="BH159" s="106"/>
      <c r="BI159" s="121"/>
      <c r="BJ159" s="122"/>
      <c r="BK159" s="121"/>
      <c r="BL159" s="122"/>
      <c r="BM159" s="126"/>
      <c r="BN159" s="122"/>
      <c r="BO159" s="122"/>
      <c r="BP159" s="126"/>
    </row>
    <row r="160" spans="2:68" ht="12" customHeight="1" x14ac:dyDescent="0.15">
      <c r="B160" s="28" t="s">
        <v>77</v>
      </c>
      <c r="C160" s="8" t="s">
        <v>74</v>
      </c>
      <c r="D160" s="138">
        <f>IF(R151="","",R151)</f>
        <v>12</v>
      </c>
      <c r="E160" s="111" t="str">
        <f t="shared" si="34"/>
        <v>-</v>
      </c>
      <c r="F160" s="139">
        <f>IF(P151="","",P151)</f>
        <v>15</v>
      </c>
      <c r="G160" s="431" t="str">
        <f>IF(S151="","",IF(S151="○","×",IF(S151="×","○")))</f>
        <v>×</v>
      </c>
      <c r="H160" s="159">
        <f>IF(R154="","",R154)</f>
        <v>2</v>
      </c>
      <c r="I160" s="141" t="str">
        <f t="shared" si="36"/>
        <v>-</v>
      </c>
      <c r="J160" s="139">
        <f>IF(P154="","",P154)</f>
        <v>15</v>
      </c>
      <c r="K160" s="431" t="str">
        <f>IF(S154="","",IF(S154="○","×",IF(S154="×","○")))</f>
        <v>×</v>
      </c>
      <c r="L160" s="163">
        <f>IF(R157="","",R157)</f>
        <v>9</v>
      </c>
      <c r="M160" s="111" t="str">
        <f>IF(L160="","","-")</f>
        <v>-</v>
      </c>
      <c r="N160" s="162">
        <f>IF(P157="","",P157)</f>
        <v>15</v>
      </c>
      <c r="O160" s="431" t="str">
        <f>IF(S157="","",IF(S157="○","×",IF(S157="×","○")))</f>
        <v>×</v>
      </c>
      <c r="P160" s="434"/>
      <c r="Q160" s="435"/>
      <c r="R160" s="435"/>
      <c r="S160" s="487"/>
      <c r="T160" s="492" t="s">
        <v>421</v>
      </c>
      <c r="U160" s="493"/>
      <c r="V160" s="493"/>
      <c r="W160" s="494"/>
      <c r="X160" s="106"/>
      <c r="Y160" s="123"/>
      <c r="Z160" s="124"/>
      <c r="AA160" s="123"/>
      <c r="AB160" s="124"/>
      <c r="AC160" s="125"/>
      <c r="AD160" s="124"/>
      <c r="AE160" s="124"/>
      <c r="AF160" s="125"/>
      <c r="AG160" s="29"/>
      <c r="AH160" s="29"/>
      <c r="AI160" s="29"/>
      <c r="AJ160" s="29"/>
      <c r="AK160" s="29"/>
      <c r="AL160" s="5" t="s">
        <v>108</v>
      </c>
      <c r="AM160" s="6" t="s">
        <v>342</v>
      </c>
      <c r="AN160" s="138">
        <f>IF(BB151="","",BB151)</f>
        <v>15</v>
      </c>
      <c r="AO160" s="111" t="str">
        <f t="shared" si="35"/>
        <v>-</v>
      </c>
      <c r="AP160" s="139">
        <f>IF(AZ151="","",AZ151)</f>
        <v>7</v>
      </c>
      <c r="AQ160" s="431" t="str">
        <f>IF(BC151="","",IF(BC151="○","×",IF(BC151="×","○")))</f>
        <v>○</v>
      </c>
      <c r="AR160" s="159">
        <f>IF(BB154="","",BB154)</f>
        <v>15</v>
      </c>
      <c r="AS160" s="141" t="str">
        <f t="shared" si="37"/>
        <v>-</v>
      </c>
      <c r="AT160" s="139">
        <f>IF(AZ154="","",AZ154)</f>
        <v>10</v>
      </c>
      <c r="AU160" s="431" t="str">
        <f>IF(BC154="","",IF(BC154="○","×",IF(BC154="×","○")))</f>
        <v>○</v>
      </c>
      <c r="AV160" s="163">
        <f>IF(BB157="","",BB157)</f>
        <v>9</v>
      </c>
      <c r="AW160" s="111" t="str">
        <f>IF(AV160="","","-")</f>
        <v>-</v>
      </c>
      <c r="AX160" s="162">
        <f>IF(AZ157="","",AZ157)</f>
        <v>15</v>
      </c>
      <c r="AY160" s="431" t="str">
        <f>IF(BC157="","",IF(BC157="○","×",IF(BC157="×","○")))</f>
        <v>×</v>
      </c>
      <c r="AZ160" s="434"/>
      <c r="BA160" s="435"/>
      <c r="BB160" s="435"/>
      <c r="BC160" s="487"/>
      <c r="BD160" s="492" t="s">
        <v>419</v>
      </c>
      <c r="BE160" s="493"/>
      <c r="BF160" s="493"/>
      <c r="BG160" s="494"/>
      <c r="BH160" s="106"/>
      <c r="BI160" s="123"/>
      <c r="BJ160" s="124"/>
      <c r="BK160" s="123"/>
      <c r="BL160" s="124"/>
      <c r="BM160" s="125"/>
      <c r="BN160" s="124"/>
      <c r="BO160" s="124"/>
      <c r="BP160" s="125"/>
    </row>
    <row r="161" spans="2:68" ht="12" customHeight="1" x14ac:dyDescent="0.15">
      <c r="B161" s="28" t="s">
        <v>76</v>
      </c>
      <c r="C161" s="8" t="s">
        <v>340</v>
      </c>
      <c r="D161" s="138">
        <f>IF(R152="","",R152)</f>
        <v>12</v>
      </c>
      <c r="E161" s="111" t="str">
        <f t="shared" si="34"/>
        <v>-</v>
      </c>
      <c r="F161" s="139">
        <f>IF(P152="","",P152)</f>
        <v>15</v>
      </c>
      <c r="G161" s="432" t="str">
        <f>IF(I158="","",I158)</f>
        <v>-</v>
      </c>
      <c r="H161" s="159">
        <f>IF(R155="","",R155)</f>
        <v>11</v>
      </c>
      <c r="I161" s="111" t="str">
        <f t="shared" si="36"/>
        <v>-</v>
      </c>
      <c r="J161" s="139">
        <f>IF(P155="","",P155)</f>
        <v>15</v>
      </c>
      <c r="K161" s="432" t="str">
        <f>IF(M158="","",M158)</f>
        <v/>
      </c>
      <c r="L161" s="159">
        <f>IF(R158="","",R158)</f>
        <v>7</v>
      </c>
      <c r="M161" s="111" t="str">
        <f>IF(L161="","","-")</f>
        <v>-</v>
      </c>
      <c r="N161" s="139">
        <f>IF(P158="","",P158)</f>
        <v>15</v>
      </c>
      <c r="O161" s="432" t="str">
        <f>IF(Q158="","",Q158)</f>
        <v>-</v>
      </c>
      <c r="P161" s="437"/>
      <c r="Q161" s="438"/>
      <c r="R161" s="438"/>
      <c r="S161" s="488"/>
      <c r="T161" s="495"/>
      <c r="U161" s="496"/>
      <c r="V161" s="496"/>
      <c r="W161" s="497"/>
      <c r="X161" s="106"/>
      <c r="Y161" s="121">
        <f>COUNTIF(D160:S162,"○")</f>
        <v>0</v>
      </c>
      <c r="Z161" s="122">
        <f>COUNTIF(D160:S162,"×")</f>
        <v>3</v>
      </c>
      <c r="AA161" s="129">
        <f>(IF((D160&gt;F160),1,0))+(IF((D161&gt;F161),1,0))+(IF((D162&gt;F162),1,0))+(IF((H160&gt;J160),1,0))+(IF((H161&gt;J161),1,0))+(IF((H162&gt;J162),1,0))+(IF((L160&gt;N160),1,0))+(IF((L161&gt;N161),1,0))+(IF((L162&gt;N162),1,0))+(IF((P160&gt;R160),1,0))+(IF((P161&gt;R161),1,0))+(IF((P162&gt;R162),1,0))</f>
        <v>0</v>
      </c>
      <c r="AB161" s="130">
        <f>(IF((D160&lt;F160),1,0))+(IF((D161&lt;F161),1,0))+(IF((D162&lt;F162),1,0))+(IF((H160&lt;J160),1,0))+(IF((H161&lt;J161),1,0))+(IF((H162&lt;J162),1,0))+(IF((L160&lt;N160),1,0))+(IF((L161&lt;N161),1,0))+(IF((L162&lt;N162),1,0))+(IF((P160&lt;R160),1,0))+(IF((P161&lt;R161),1,0))+(IF((P162&lt;R162),1,0))</f>
        <v>6</v>
      </c>
      <c r="AC161" s="131">
        <f>AA161-AB161</f>
        <v>-6</v>
      </c>
      <c r="AD161" s="122">
        <f>SUM(D160:D162,H160:H162,L160:L162,P160:P162)</f>
        <v>53</v>
      </c>
      <c r="AE161" s="122">
        <f>SUM(F160:F162,J160:J162,N160:N162,R160:R162)</f>
        <v>90</v>
      </c>
      <c r="AF161" s="126">
        <f>AD161-AE161</f>
        <v>-37</v>
      </c>
      <c r="AG161" s="29"/>
      <c r="AH161" s="29"/>
      <c r="AI161" s="29"/>
      <c r="AJ161" s="29"/>
      <c r="AK161" s="29"/>
      <c r="AL161" s="7" t="s">
        <v>107</v>
      </c>
      <c r="AM161" s="8" t="s">
        <v>343</v>
      </c>
      <c r="AN161" s="138">
        <f>IF(BB152="","",BB152)</f>
        <v>15</v>
      </c>
      <c r="AO161" s="111" t="str">
        <f t="shared" si="35"/>
        <v>-</v>
      </c>
      <c r="AP161" s="139">
        <f>IF(AZ152="","",AZ152)</f>
        <v>12</v>
      </c>
      <c r="AQ161" s="432" t="str">
        <f>IF(AS158="","",AS158)</f>
        <v>-</v>
      </c>
      <c r="AR161" s="159">
        <f>IF(BB155="","",BB155)</f>
        <v>15</v>
      </c>
      <c r="AS161" s="111" t="str">
        <f t="shared" si="37"/>
        <v>-</v>
      </c>
      <c r="AT161" s="139">
        <f>IF(AZ155="","",AZ155)</f>
        <v>13</v>
      </c>
      <c r="AU161" s="432" t="str">
        <f>IF(AW158="","",AW158)</f>
        <v/>
      </c>
      <c r="AV161" s="159">
        <f>IF(BB158="","",BB158)</f>
        <v>12</v>
      </c>
      <c r="AW161" s="111" t="str">
        <f>IF(AV161="","","-")</f>
        <v>-</v>
      </c>
      <c r="AX161" s="139">
        <f>IF(AZ158="","",AZ158)</f>
        <v>15</v>
      </c>
      <c r="AY161" s="432" t="str">
        <f>IF(BA158="","",BA158)</f>
        <v>-</v>
      </c>
      <c r="AZ161" s="437"/>
      <c r="BA161" s="438"/>
      <c r="BB161" s="438"/>
      <c r="BC161" s="488"/>
      <c r="BD161" s="495"/>
      <c r="BE161" s="496"/>
      <c r="BF161" s="496"/>
      <c r="BG161" s="497"/>
      <c r="BH161" s="106"/>
      <c r="BI161" s="121">
        <f>COUNTIF(AN160:BC162,"○")</f>
        <v>2</v>
      </c>
      <c r="BJ161" s="122">
        <f>COUNTIF(AN160:BC162,"×")</f>
        <v>1</v>
      </c>
      <c r="BK161" s="129">
        <f>(IF((AN160&gt;AP160),1,0))+(IF((AN161&gt;AP161),1,0))+(IF((AN162&gt;AP162),1,0))+(IF((AR160&gt;AT160),1,0))+(IF((AR161&gt;AT161),1,0))+(IF((AR162&gt;AT162),1,0))+(IF((AV160&gt;AX160),1,0))+(IF((AV161&gt;AX161),1,0))+(IF((AV162&gt;AX162),1,0))+(IF((AZ160&gt;BB160),1,0))+(IF((AZ161&gt;BB161),1,0))+(IF((AZ162&gt;BB162),1,0))</f>
        <v>4</v>
      </c>
      <c r="BL161" s="130">
        <f>(IF((AN160&lt;AP160),1,0))+(IF((AN161&lt;AP161),1,0))+(IF((AN162&lt;AP162),1,0))+(IF((AR160&lt;AT160),1,0))+(IF((AR161&lt;AT161),1,0))+(IF((AR162&lt;AT162),1,0))+(IF((AV160&lt;AX160),1,0))+(IF((AV161&lt;AX161),1,0))+(IF((AV162&lt;AX162),1,0))+(IF((AZ160&lt;BB160),1,0))+(IF((AZ161&lt;BB161),1,0))+(IF((AZ162&lt;BB162),1,0))</f>
        <v>2</v>
      </c>
      <c r="BM161" s="131">
        <f>BK161-BL161</f>
        <v>2</v>
      </c>
      <c r="BN161" s="122">
        <f>SUM(AN160:AN162,AR160:AR162,AV160:AV162,AZ160:AZ162)</f>
        <v>81</v>
      </c>
      <c r="BO161" s="122">
        <f>SUM(AP160:AP162,AT160:AT162,AX160:AX162,BB160:BB162)</f>
        <v>72</v>
      </c>
      <c r="BP161" s="126">
        <f>BN161-BO161</f>
        <v>9</v>
      </c>
    </row>
    <row r="162" spans="2:68" ht="12" customHeight="1" thickBot="1" x14ac:dyDescent="0.2">
      <c r="B162" s="9"/>
      <c r="C162" s="10" t="s">
        <v>313</v>
      </c>
      <c r="D162" s="164" t="str">
        <f>IF(R153="","",R153)</f>
        <v/>
      </c>
      <c r="E162" s="165" t="str">
        <f t="shared" si="34"/>
        <v/>
      </c>
      <c r="F162" s="166" t="str">
        <f>IF(P153="","",P153)</f>
        <v/>
      </c>
      <c r="G162" s="486" t="str">
        <f>IF(I159="","",I159)</f>
        <v/>
      </c>
      <c r="H162" s="167" t="str">
        <f>IF(R156="","",R156)</f>
        <v/>
      </c>
      <c r="I162" s="165" t="str">
        <f t="shared" si="36"/>
        <v/>
      </c>
      <c r="J162" s="166" t="str">
        <f>IF(P156="","",P156)</f>
        <v/>
      </c>
      <c r="K162" s="486" t="str">
        <f>IF(M159="","",M159)</f>
        <v/>
      </c>
      <c r="L162" s="167" t="str">
        <f>IF(R159="","",R159)</f>
        <v/>
      </c>
      <c r="M162" s="165" t="str">
        <f>IF(L162="","","-")</f>
        <v/>
      </c>
      <c r="N162" s="166" t="str">
        <f>IF(P159="","",P159)</f>
        <v/>
      </c>
      <c r="O162" s="486" t="str">
        <f>IF(Q159="","",Q159)</f>
        <v/>
      </c>
      <c r="P162" s="489"/>
      <c r="Q162" s="490"/>
      <c r="R162" s="490"/>
      <c r="S162" s="491"/>
      <c r="T162" s="101">
        <f>Y161</f>
        <v>0</v>
      </c>
      <c r="U162" s="36" t="s">
        <v>2</v>
      </c>
      <c r="V162" s="36">
        <f>Z161</f>
        <v>3</v>
      </c>
      <c r="W162" s="37" t="s">
        <v>1</v>
      </c>
      <c r="X162" s="106"/>
      <c r="Y162" s="156"/>
      <c r="Z162" s="157"/>
      <c r="AA162" s="156"/>
      <c r="AB162" s="157"/>
      <c r="AC162" s="158"/>
      <c r="AD162" s="157"/>
      <c r="AE162" s="157"/>
      <c r="AF162" s="158"/>
      <c r="AG162" s="33"/>
      <c r="AH162" s="33"/>
      <c r="AI162" s="33"/>
      <c r="AJ162" s="33"/>
      <c r="AK162" s="33"/>
      <c r="AL162" s="9"/>
      <c r="AM162" s="10" t="s">
        <v>106</v>
      </c>
      <c r="AN162" s="164" t="str">
        <f>IF(BB153="","",BB153)</f>
        <v/>
      </c>
      <c r="AO162" s="165" t="str">
        <f t="shared" si="35"/>
        <v/>
      </c>
      <c r="AP162" s="166" t="str">
        <f>IF(AZ153="","",AZ153)</f>
        <v/>
      </c>
      <c r="AQ162" s="486" t="str">
        <f>IF(AS159="","",AS159)</f>
        <v/>
      </c>
      <c r="AR162" s="167" t="str">
        <f>IF(BB156="","",BB156)</f>
        <v/>
      </c>
      <c r="AS162" s="165" t="str">
        <f t="shared" si="37"/>
        <v/>
      </c>
      <c r="AT162" s="166" t="str">
        <f>IF(AZ156="","",AZ156)</f>
        <v/>
      </c>
      <c r="AU162" s="486" t="str">
        <f>IF(AW159="","",AW159)</f>
        <v/>
      </c>
      <c r="AV162" s="167" t="str">
        <f>IF(BB159="","",BB159)</f>
        <v/>
      </c>
      <c r="AW162" s="165" t="str">
        <f>IF(AV162="","","-")</f>
        <v/>
      </c>
      <c r="AX162" s="166" t="str">
        <f>IF(AZ159="","",AZ159)</f>
        <v/>
      </c>
      <c r="AY162" s="486" t="str">
        <f>IF(BA159="","",BA159)</f>
        <v/>
      </c>
      <c r="AZ162" s="489"/>
      <c r="BA162" s="490"/>
      <c r="BB162" s="490"/>
      <c r="BC162" s="491"/>
      <c r="BD162" s="101">
        <f>BI161</f>
        <v>2</v>
      </c>
      <c r="BE162" s="36" t="s">
        <v>2</v>
      </c>
      <c r="BF162" s="36">
        <f>BJ161</f>
        <v>1</v>
      </c>
      <c r="BG162" s="37" t="s">
        <v>1</v>
      </c>
      <c r="BH162" s="106"/>
      <c r="BI162" s="156"/>
      <c r="BJ162" s="157"/>
      <c r="BK162" s="156"/>
      <c r="BL162" s="157"/>
      <c r="BM162" s="158"/>
      <c r="BN162" s="157"/>
      <c r="BO162" s="157"/>
      <c r="BP162" s="158"/>
    </row>
    <row r="163" spans="2:68" ht="5.0999999999999996" customHeight="1" thickBot="1" x14ac:dyDescent="0.2">
      <c r="B163" s="103"/>
      <c r="C163" s="88"/>
      <c r="D163" s="92"/>
      <c r="E163" s="91"/>
      <c r="F163" s="92"/>
      <c r="G163" s="92"/>
      <c r="H163" s="98"/>
      <c r="I163" s="97"/>
      <c r="J163" s="98"/>
      <c r="K163" s="98"/>
      <c r="L163" s="98"/>
      <c r="M163" s="97"/>
      <c r="N163" s="98"/>
      <c r="O163" s="98"/>
      <c r="P163" s="98"/>
      <c r="Q163" s="97"/>
      <c r="R163" s="98"/>
      <c r="S163" s="98"/>
      <c r="T163" s="98"/>
      <c r="U163" s="98"/>
      <c r="V163" s="98"/>
      <c r="W163" s="98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13"/>
      <c r="AM163" s="32"/>
      <c r="AN163" s="69"/>
      <c r="AO163" s="35"/>
      <c r="AP163" s="69"/>
      <c r="AQ163" s="69"/>
      <c r="AR163" s="69"/>
      <c r="AS163" s="35"/>
      <c r="AT163" s="69"/>
      <c r="AU163" s="69"/>
      <c r="AV163" s="69"/>
      <c r="AW163" s="35"/>
      <c r="AX163" s="69"/>
      <c r="AY163" s="69"/>
      <c r="AZ163" s="69"/>
      <c r="BA163" s="69"/>
      <c r="BB163" s="69"/>
      <c r="BC163" s="69"/>
      <c r="BD163" s="33"/>
      <c r="BE163" s="33"/>
      <c r="BF163" s="33"/>
      <c r="BG163" s="33"/>
    </row>
    <row r="164" spans="2:68" ht="12" customHeight="1" x14ac:dyDescent="0.15">
      <c r="B164" s="467" t="s">
        <v>63</v>
      </c>
      <c r="C164" s="508"/>
      <c r="D164" s="398" t="str">
        <f>B166</f>
        <v>山根拓也</v>
      </c>
      <c r="E164" s="399"/>
      <c r="F164" s="399"/>
      <c r="G164" s="400"/>
      <c r="H164" s="401" t="str">
        <f>B169</f>
        <v>藤原　誠</v>
      </c>
      <c r="I164" s="399"/>
      <c r="J164" s="399"/>
      <c r="K164" s="400"/>
      <c r="L164" s="401" t="str">
        <f>B172</f>
        <v>江頭雅彦</v>
      </c>
      <c r="M164" s="399"/>
      <c r="N164" s="399"/>
      <c r="O164" s="400"/>
      <c r="P164" s="401" t="str">
        <f>B175</f>
        <v>尾崎慎</v>
      </c>
      <c r="Q164" s="399"/>
      <c r="R164" s="399"/>
      <c r="S164" s="471"/>
      <c r="T164" s="562" t="s">
        <v>4</v>
      </c>
      <c r="U164" s="563"/>
      <c r="V164" s="563"/>
      <c r="W164" s="564"/>
      <c r="X164" s="106"/>
      <c r="Y164" s="572" t="s">
        <v>20</v>
      </c>
      <c r="Z164" s="574"/>
      <c r="AA164" s="572" t="s">
        <v>19</v>
      </c>
      <c r="AB164" s="573"/>
      <c r="AC164" s="574"/>
      <c r="AD164" s="575" t="s">
        <v>18</v>
      </c>
      <c r="AE164" s="576"/>
      <c r="AF164" s="577"/>
      <c r="AG164" s="70"/>
      <c r="AH164" s="70"/>
      <c r="AI164" s="70"/>
      <c r="AJ164" s="70"/>
      <c r="AK164" s="70"/>
      <c r="AL164" s="467" t="s">
        <v>64</v>
      </c>
      <c r="AM164" s="508"/>
      <c r="AN164" s="398" t="str">
        <f>AL166</f>
        <v>横川和明</v>
      </c>
      <c r="AO164" s="399"/>
      <c r="AP164" s="399"/>
      <c r="AQ164" s="400"/>
      <c r="AR164" s="401" t="str">
        <f>AL169</f>
        <v>児玉昭二</v>
      </c>
      <c r="AS164" s="399"/>
      <c r="AT164" s="399"/>
      <c r="AU164" s="400"/>
      <c r="AV164" s="401" t="str">
        <f>AL172</f>
        <v>久保大樹</v>
      </c>
      <c r="AW164" s="399"/>
      <c r="AX164" s="399"/>
      <c r="AY164" s="400"/>
      <c r="AZ164" s="401" t="str">
        <f>AL175</f>
        <v>中尾　豊</v>
      </c>
      <c r="BA164" s="399"/>
      <c r="BB164" s="399"/>
      <c r="BC164" s="471"/>
      <c r="BD164" s="562" t="s">
        <v>4</v>
      </c>
      <c r="BE164" s="563"/>
      <c r="BF164" s="563"/>
      <c r="BG164" s="564"/>
      <c r="BH164" s="106"/>
      <c r="BI164" s="572" t="s">
        <v>20</v>
      </c>
      <c r="BJ164" s="574"/>
      <c r="BK164" s="572" t="s">
        <v>19</v>
      </c>
      <c r="BL164" s="573"/>
      <c r="BM164" s="574"/>
      <c r="BN164" s="575" t="s">
        <v>18</v>
      </c>
      <c r="BO164" s="576"/>
      <c r="BP164" s="577"/>
    </row>
    <row r="165" spans="2:68" ht="12" customHeight="1" thickBot="1" x14ac:dyDescent="0.2">
      <c r="B165" s="469"/>
      <c r="C165" s="509"/>
      <c r="D165" s="463" t="str">
        <f>B167</f>
        <v>樫村久美子</v>
      </c>
      <c r="E165" s="464"/>
      <c r="F165" s="464"/>
      <c r="G165" s="465"/>
      <c r="H165" s="466" t="str">
        <f>B170</f>
        <v>楠橋直子</v>
      </c>
      <c r="I165" s="464"/>
      <c r="J165" s="464"/>
      <c r="K165" s="465"/>
      <c r="L165" s="466" t="str">
        <f>B173</f>
        <v>江頭恵美子</v>
      </c>
      <c r="M165" s="464"/>
      <c r="N165" s="464"/>
      <c r="O165" s="465"/>
      <c r="P165" s="466" t="str">
        <f>B176</f>
        <v>高田愛莉</v>
      </c>
      <c r="Q165" s="464"/>
      <c r="R165" s="464"/>
      <c r="S165" s="472"/>
      <c r="T165" s="569" t="s">
        <v>3</v>
      </c>
      <c r="U165" s="570"/>
      <c r="V165" s="570"/>
      <c r="W165" s="571"/>
      <c r="X165" s="106"/>
      <c r="Y165" s="107" t="s">
        <v>17</v>
      </c>
      <c r="Z165" s="108" t="s">
        <v>1</v>
      </c>
      <c r="AA165" s="107" t="s">
        <v>21</v>
      </c>
      <c r="AB165" s="108" t="s">
        <v>16</v>
      </c>
      <c r="AC165" s="109" t="s">
        <v>15</v>
      </c>
      <c r="AD165" s="108" t="s">
        <v>21</v>
      </c>
      <c r="AE165" s="108" t="s">
        <v>16</v>
      </c>
      <c r="AF165" s="109" t="s">
        <v>15</v>
      </c>
      <c r="AG165" s="70"/>
      <c r="AH165" s="70"/>
      <c r="AI165" s="70"/>
      <c r="AJ165" s="70"/>
      <c r="AK165" s="70"/>
      <c r="AL165" s="469"/>
      <c r="AM165" s="509"/>
      <c r="AN165" s="463" t="str">
        <f>AL167</f>
        <v>宮本花梨</v>
      </c>
      <c r="AO165" s="464"/>
      <c r="AP165" s="464"/>
      <c r="AQ165" s="465"/>
      <c r="AR165" s="466" t="str">
        <f>AL170</f>
        <v>山田純代</v>
      </c>
      <c r="AS165" s="464"/>
      <c r="AT165" s="464"/>
      <c r="AU165" s="465"/>
      <c r="AV165" s="466" t="str">
        <f>AL173</f>
        <v>星賀史子</v>
      </c>
      <c r="AW165" s="464"/>
      <c r="AX165" s="464"/>
      <c r="AY165" s="465"/>
      <c r="AZ165" s="466" t="str">
        <f>AL176</f>
        <v>武田恵里</v>
      </c>
      <c r="BA165" s="464"/>
      <c r="BB165" s="464"/>
      <c r="BC165" s="472"/>
      <c r="BD165" s="569" t="s">
        <v>3</v>
      </c>
      <c r="BE165" s="570"/>
      <c r="BF165" s="570"/>
      <c r="BG165" s="571"/>
      <c r="BH165" s="106"/>
      <c r="BI165" s="107" t="s">
        <v>17</v>
      </c>
      <c r="BJ165" s="108" t="s">
        <v>1</v>
      </c>
      <c r="BK165" s="107" t="s">
        <v>21</v>
      </c>
      <c r="BL165" s="108" t="s">
        <v>16</v>
      </c>
      <c r="BM165" s="109" t="s">
        <v>15</v>
      </c>
      <c r="BN165" s="108" t="s">
        <v>21</v>
      </c>
      <c r="BO165" s="108" t="s">
        <v>16</v>
      </c>
      <c r="BP165" s="109" t="s">
        <v>15</v>
      </c>
    </row>
    <row r="166" spans="2:68" ht="12" customHeight="1" x14ac:dyDescent="0.15">
      <c r="B166" s="28" t="s">
        <v>120</v>
      </c>
      <c r="C166" s="8" t="s">
        <v>345</v>
      </c>
      <c r="D166" s="452"/>
      <c r="E166" s="453"/>
      <c r="F166" s="453"/>
      <c r="G166" s="454"/>
      <c r="H166" s="110">
        <v>17</v>
      </c>
      <c r="I166" s="111" t="str">
        <f>IF(H166="","","-")</f>
        <v>-</v>
      </c>
      <c r="J166" s="112">
        <v>15</v>
      </c>
      <c r="K166" s="528" t="str">
        <f>IF(H166&lt;&gt;"",IF(H166&gt;J166,IF(H167&gt;J167,"○",IF(H168&gt;J168,"○","×")),IF(H167&gt;J167,IF(H168&gt;J168,"○","×"),"×")),"")</f>
        <v>○</v>
      </c>
      <c r="L166" s="110">
        <v>15</v>
      </c>
      <c r="M166" s="113" t="str">
        <f t="shared" ref="M166:M171" si="38">IF(L166="","","-")</f>
        <v>-</v>
      </c>
      <c r="N166" s="114">
        <v>5</v>
      </c>
      <c r="O166" s="528" t="str">
        <f>IF(L166&lt;&gt;"",IF(L166&gt;N166,IF(L167&gt;N167,"○",IF(L168&gt;N168,"○","×")),IF(L167&gt;N167,IF(L168&gt;N168,"○","×"),"×")),"")</f>
        <v>○</v>
      </c>
      <c r="P166" s="120">
        <v>11</v>
      </c>
      <c r="Q166" s="113" t="str">
        <f t="shared" ref="Q166:Q174" si="39">IF(P166="","","-")</f>
        <v>-</v>
      </c>
      <c r="R166" s="112">
        <v>15</v>
      </c>
      <c r="S166" s="529" t="str">
        <f>IF(P166&lt;&gt;"",IF(P166&gt;R166,IF(P167&gt;R167,"○",IF(P168&gt;R168,"○","×")),IF(P167&gt;R167,IF(P168&gt;R168,"○","×"),"×")),"")</f>
        <v>○</v>
      </c>
      <c r="T166" s="566" t="s">
        <v>418</v>
      </c>
      <c r="U166" s="567"/>
      <c r="V166" s="567"/>
      <c r="W166" s="568"/>
      <c r="X166" s="106"/>
      <c r="Y166" s="121"/>
      <c r="Z166" s="122"/>
      <c r="AA166" s="123"/>
      <c r="AB166" s="124"/>
      <c r="AC166" s="125"/>
      <c r="AD166" s="122"/>
      <c r="AE166" s="122"/>
      <c r="AF166" s="126"/>
      <c r="AG166" s="67"/>
      <c r="AH166" s="67"/>
      <c r="AI166" s="67"/>
      <c r="AJ166" s="67"/>
      <c r="AK166" s="67"/>
      <c r="AL166" s="28" t="s">
        <v>298</v>
      </c>
      <c r="AM166" s="8" t="s">
        <v>345</v>
      </c>
      <c r="AN166" s="452"/>
      <c r="AO166" s="453"/>
      <c r="AP166" s="453"/>
      <c r="AQ166" s="454"/>
      <c r="AR166" s="110">
        <v>15</v>
      </c>
      <c r="AS166" s="111" t="str">
        <f>IF(AR166="","","-")</f>
        <v>-</v>
      </c>
      <c r="AT166" s="112">
        <v>6</v>
      </c>
      <c r="AU166" s="528" t="str">
        <f>IF(AR166&lt;&gt;"",IF(AR166&gt;AT166,IF(AR167&gt;AT167,"○",IF(AR168&gt;AT168,"○","×")),IF(AR167&gt;AT167,IF(AR168&gt;AT168,"○","×"),"×")),"")</f>
        <v>○</v>
      </c>
      <c r="AV166" s="110">
        <v>15</v>
      </c>
      <c r="AW166" s="113" t="str">
        <f t="shared" ref="AW166:AW171" si="40">IF(AV166="","","-")</f>
        <v>-</v>
      </c>
      <c r="AX166" s="114">
        <v>11</v>
      </c>
      <c r="AY166" s="528" t="str">
        <f>IF(AV166&lt;&gt;"",IF(AV166&gt;AX166,IF(AV167&gt;AX167,"○",IF(AV168&gt;AX168,"○","×")),IF(AV167&gt;AX167,IF(AV168&gt;AX168,"○","×"),"×")),"")</f>
        <v>○</v>
      </c>
      <c r="AZ166" s="120">
        <v>15</v>
      </c>
      <c r="BA166" s="113" t="str">
        <f t="shared" ref="BA166:BA174" si="41">IF(AZ166="","","-")</f>
        <v>-</v>
      </c>
      <c r="BB166" s="112">
        <v>7</v>
      </c>
      <c r="BC166" s="529" t="str">
        <f>IF(AZ166&lt;&gt;"",IF(AZ166&gt;BB166,IF(AZ167&gt;BB167,"○",IF(AZ168&gt;BB168,"○","×")),IF(AZ167&gt;BB167,IF(AZ168&gt;BB168,"○","×"),"×")),"")</f>
        <v>○</v>
      </c>
      <c r="BD166" s="566" t="s">
        <v>418</v>
      </c>
      <c r="BE166" s="567"/>
      <c r="BF166" s="567"/>
      <c r="BG166" s="568"/>
      <c r="BH166" s="106"/>
      <c r="BI166" s="121"/>
      <c r="BJ166" s="122"/>
      <c r="BK166" s="123"/>
      <c r="BL166" s="124"/>
      <c r="BM166" s="125"/>
      <c r="BN166" s="122"/>
      <c r="BO166" s="122"/>
      <c r="BP166" s="126"/>
    </row>
    <row r="167" spans="2:68" ht="12" customHeight="1" x14ac:dyDescent="0.15">
      <c r="B167" s="28" t="s">
        <v>119</v>
      </c>
      <c r="C167" s="8" t="s">
        <v>345</v>
      </c>
      <c r="D167" s="455"/>
      <c r="E167" s="438"/>
      <c r="F167" s="438"/>
      <c r="G167" s="439"/>
      <c r="H167" s="110">
        <v>15</v>
      </c>
      <c r="I167" s="111" t="str">
        <f>IF(H167="","","-")</f>
        <v>-</v>
      </c>
      <c r="J167" s="127">
        <v>7</v>
      </c>
      <c r="K167" s="503"/>
      <c r="L167" s="110">
        <v>15</v>
      </c>
      <c r="M167" s="111" t="str">
        <f t="shared" si="38"/>
        <v>-</v>
      </c>
      <c r="N167" s="112">
        <v>8</v>
      </c>
      <c r="O167" s="503"/>
      <c r="P167" s="110">
        <v>15</v>
      </c>
      <c r="Q167" s="111" t="str">
        <f t="shared" si="39"/>
        <v>-</v>
      </c>
      <c r="R167" s="112">
        <v>10</v>
      </c>
      <c r="S167" s="506"/>
      <c r="T167" s="495"/>
      <c r="U167" s="496"/>
      <c r="V167" s="496"/>
      <c r="W167" s="497"/>
      <c r="X167" s="106"/>
      <c r="Y167" s="121">
        <f>COUNTIF(D166:S168,"○")</f>
        <v>3</v>
      </c>
      <c r="Z167" s="122">
        <f>COUNTIF(D166:S168,"×")</f>
        <v>0</v>
      </c>
      <c r="AA167" s="129">
        <f>(IF((D166&gt;F166),1,0))+(IF((D167&gt;F167),1,0))+(IF((D168&gt;F168),1,0))+(IF((H166&gt;J166),1,0))+(IF((H167&gt;J167),1,0))+(IF((H168&gt;J168),1,0))+(IF((L166&gt;N166),1,0))+(IF((L167&gt;N167),1,0))+(IF((L168&gt;N168),1,0))+(IF((P166&gt;R166),1,0))+(IF((P167&gt;R167),1,0))+(IF((P168&gt;R168),1,0))</f>
        <v>6</v>
      </c>
      <c r="AB167" s="130">
        <f>(IF((D166&lt;F166),1,0))+(IF((D167&lt;F167),1,0))+(IF((D168&lt;F168),1,0))+(IF((H166&lt;J166),1,0))+(IF((H167&lt;J167),1,0))+(IF((H168&lt;J168),1,0))+(IF((L166&lt;N166),1,0))+(IF((L167&lt;N167),1,0))+(IF((L168&lt;N168),1,0))+(IF((P166&lt;R166),1,0))+(IF((P167&lt;R167),1,0))+(IF((P168&lt;R168),1,0))</f>
        <v>1</v>
      </c>
      <c r="AC167" s="131">
        <f>AA167-AB167</f>
        <v>5</v>
      </c>
      <c r="AD167" s="122">
        <f>SUM(D166:D168,H166:H168,L166:L168,P166:P168)</f>
        <v>103</v>
      </c>
      <c r="AE167" s="122">
        <f>SUM(F166:F168,J166:J168,N166:N168,R166:R168)</f>
        <v>69</v>
      </c>
      <c r="AF167" s="126">
        <f>AD167-AE167</f>
        <v>34</v>
      </c>
      <c r="AG167" s="67"/>
      <c r="AH167" s="67"/>
      <c r="AI167" s="67"/>
      <c r="AJ167" s="67"/>
      <c r="AK167" s="67"/>
      <c r="AL167" s="28" t="s">
        <v>297</v>
      </c>
      <c r="AM167" s="8" t="s">
        <v>345</v>
      </c>
      <c r="AN167" s="455"/>
      <c r="AO167" s="438"/>
      <c r="AP167" s="438"/>
      <c r="AQ167" s="439"/>
      <c r="AR167" s="110">
        <v>15</v>
      </c>
      <c r="AS167" s="111" t="str">
        <f>IF(AR167="","","-")</f>
        <v>-</v>
      </c>
      <c r="AT167" s="127">
        <v>12</v>
      </c>
      <c r="AU167" s="503"/>
      <c r="AV167" s="110">
        <v>17</v>
      </c>
      <c r="AW167" s="111" t="str">
        <f t="shared" si="40"/>
        <v>-</v>
      </c>
      <c r="AX167" s="112">
        <v>15</v>
      </c>
      <c r="AY167" s="503"/>
      <c r="AZ167" s="110">
        <v>15</v>
      </c>
      <c r="BA167" s="111" t="str">
        <f t="shared" si="41"/>
        <v>-</v>
      </c>
      <c r="BB167" s="112">
        <v>8</v>
      </c>
      <c r="BC167" s="506"/>
      <c r="BD167" s="495"/>
      <c r="BE167" s="496"/>
      <c r="BF167" s="496"/>
      <c r="BG167" s="497"/>
      <c r="BH167" s="106"/>
      <c r="BI167" s="121">
        <f>COUNTIF(AN166:BC168,"○")</f>
        <v>3</v>
      </c>
      <c r="BJ167" s="122">
        <f>COUNTIF(AN166:BC168,"×")</f>
        <v>0</v>
      </c>
      <c r="BK167" s="129">
        <f>(IF((AN166&gt;AP166),1,0))+(IF((AN167&gt;AP167),1,0))+(IF((AN168&gt;AP168),1,0))+(IF((AR166&gt;AT166),1,0))+(IF((AR167&gt;AT167),1,0))+(IF((AR168&gt;AT168),1,0))+(IF((AV166&gt;AX166),1,0))+(IF((AV167&gt;AX167),1,0))+(IF((AV168&gt;AX168),1,0))+(IF((AZ166&gt;BB166),1,0))+(IF((AZ167&gt;BB167),1,0))+(IF((AZ168&gt;BB168),1,0))</f>
        <v>6</v>
      </c>
      <c r="BL167" s="130">
        <f>(IF((AN166&lt;AP166),1,0))+(IF((AN167&lt;AP167),1,0))+(IF((AN168&lt;AP168),1,0))+(IF((AR166&lt;AT166),1,0))+(IF((AR167&lt;AT167),1,0))+(IF((AR168&lt;AT168),1,0))+(IF((AV166&lt;AX166),1,0))+(IF((AV167&lt;AX167),1,0))+(IF((AV168&lt;AX168),1,0))+(IF((AZ166&lt;BB166),1,0))+(IF((AZ167&lt;BB167),1,0))+(IF((AZ168&lt;BB168),1,0))</f>
        <v>0</v>
      </c>
      <c r="BM167" s="131">
        <f>BK167-BL167</f>
        <v>6</v>
      </c>
      <c r="BN167" s="122">
        <f>SUM(AN166:AN168,AR166:AR168,AV166:AV168,AZ166:AZ168)</f>
        <v>92</v>
      </c>
      <c r="BO167" s="122">
        <f>SUM(AP166:AP168,AT166:AT168,AX166:AX168,BB166:BB168)</f>
        <v>59</v>
      </c>
      <c r="BP167" s="126">
        <f>BN167-BO167</f>
        <v>33</v>
      </c>
    </row>
    <row r="168" spans="2:68" ht="12" customHeight="1" x14ac:dyDescent="0.15">
      <c r="B168" s="11"/>
      <c r="C168" s="32" t="s">
        <v>323</v>
      </c>
      <c r="D168" s="456"/>
      <c r="E168" s="441"/>
      <c r="F168" s="441"/>
      <c r="G168" s="442"/>
      <c r="H168" s="132"/>
      <c r="I168" s="111" t="str">
        <f>IF(H168="","","-")</f>
        <v/>
      </c>
      <c r="J168" s="133"/>
      <c r="K168" s="504"/>
      <c r="L168" s="132"/>
      <c r="M168" s="134" t="str">
        <f t="shared" si="38"/>
        <v/>
      </c>
      <c r="N168" s="133"/>
      <c r="O168" s="503"/>
      <c r="P168" s="132">
        <v>15</v>
      </c>
      <c r="Q168" s="134" t="str">
        <f t="shared" si="39"/>
        <v>-</v>
      </c>
      <c r="R168" s="133">
        <v>9</v>
      </c>
      <c r="S168" s="506"/>
      <c r="T168" s="89">
        <f>Y167</f>
        <v>3</v>
      </c>
      <c r="U168" s="33" t="s">
        <v>2</v>
      </c>
      <c r="V168" s="33">
        <f>Z167</f>
        <v>0</v>
      </c>
      <c r="W168" s="34" t="s">
        <v>1</v>
      </c>
      <c r="X168" s="106"/>
      <c r="Y168" s="121"/>
      <c r="Z168" s="122"/>
      <c r="AA168" s="121"/>
      <c r="AB168" s="122"/>
      <c r="AC168" s="126"/>
      <c r="AD168" s="122"/>
      <c r="AE168" s="122"/>
      <c r="AF168" s="126"/>
      <c r="AG168" s="33"/>
      <c r="AH168" s="33"/>
      <c r="AI168" s="33"/>
      <c r="AJ168" s="33"/>
      <c r="AK168" s="33"/>
      <c r="AL168" s="11"/>
      <c r="AM168" s="52" t="s">
        <v>139</v>
      </c>
      <c r="AN168" s="456"/>
      <c r="AO168" s="441"/>
      <c r="AP168" s="441"/>
      <c r="AQ168" s="442"/>
      <c r="AR168" s="132"/>
      <c r="AS168" s="111" t="str">
        <f>IF(AR168="","","-")</f>
        <v/>
      </c>
      <c r="AT168" s="133"/>
      <c r="AU168" s="504"/>
      <c r="AV168" s="132"/>
      <c r="AW168" s="134" t="str">
        <f t="shared" si="40"/>
        <v/>
      </c>
      <c r="AX168" s="133"/>
      <c r="AY168" s="503"/>
      <c r="AZ168" s="132"/>
      <c r="BA168" s="134" t="str">
        <f t="shared" si="41"/>
        <v/>
      </c>
      <c r="BB168" s="133"/>
      <c r="BC168" s="506"/>
      <c r="BD168" s="89">
        <f>BI167</f>
        <v>3</v>
      </c>
      <c r="BE168" s="33" t="s">
        <v>2</v>
      </c>
      <c r="BF168" s="33">
        <f>BJ167</f>
        <v>0</v>
      </c>
      <c r="BG168" s="34" t="s">
        <v>1</v>
      </c>
      <c r="BH168" s="106"/>
      <c r="BI168" s="121"/>
      <c r="BJ168" s="122"/>
      <c r="BK168" s="121"/>
      <c r="BL168" s="122"/>
      <c r="BM168" s="126"/>
      <c r="BN168" s="122"/>
      <c r="BO168" s="122"/>
      <c r="BP168" s="126"/>
    </row>
    <row r="169" spans="2:68" ht="12" customHeight="1" x14ac:dyDescent="0.15">
      <c r="B169" s="28" t="s">
        <v>257</v>
      </c>
      <c r="C169" s="6" t="s">
        <v>256</v>
      </c>
      <c r="D169" s="138">
        <f>IF(J166="","",J166)</f>
        <v>15</v>
      </c>
      <c r="E169" s="111" t="str">
        <f t="shared" ref="E169:E177" si="42">IF(D169="","","-")</f>
        <v>-</v>
      </c>
      <c r="F169" s="139">
        <f>IF(H166="","",H166)</f>
        <v>17</v>
      </c>
      <c r="G169" s="431" t="str">
        <f>IF(K166="","",IF(K166="○","×",IF(K166="×","○")))</f>
        <v>×</v>
      </c>
      <c r="H169" s="434"/>
      <c r="I169" s="435"/>
      <c r="J169" s="435"/>
      <c r="K169" s="436"/>
      <c r="L169" s="110">
        <v>15</v>
      </c>
      <c r="M169" s="111" t="str">
        <f t="shared" si="38"/>
        <v>-</v>
      </c>
      <c r="N169" s="112">
        <v>9</v>
      </c>
      <c r="O169" s="539" t="str">
        <f>IF(L169&lt;&gt;"",IF(L169&gt;N169,IF(L170&gt;N170,"○",IF(L171&gt;N171,"○","×")),IF(L170&gt;N170,IF(L171&gt;N171,"○","×"),"×")),"")</f>
        <v>○</v>
      </c>
      <c r="P169" s="110">
        <v>17</v>
      </c>
      <c r="Q169" s="111" t="str">
        <f t="shared" si="39"/>
        <v>-</v>
      </c>
      <c r="R169" s="112">
        <v>15</v>
      </c>
      <c r="S169" s="505" t="str">
        <f>IF(P169&lt;&gt;"",IF(P169&gt;R169,IF(P170&gt;R170,"○",IF(P171&gt;R171,"○","×")),IF(P170&gt;R170,IF(P171&gt;R171,"○","×"),"×")),"")</f>
        <v>○</v>
      </c>
      <c r="T169" s="492" t="s">
        <v>419</v>
      </c>
      <c r="U169" s="493"/>
      <c r="V169" s="493"/>
      <c r="W169" s="494"/>
      <c r="X169" s="106"/>
      <c r="Y169" s="123"/>
      <c r="Z169" s="124"/>
      <c r="AA169" s="123"/>
      <c r="AB169" s="124"/>
      <c r="AC169" s="125"/>
      <c r="AD169" s="124"/>
      <c r="AE169" s="124"/>
      <c r="AF169" s="125"/>
      <c r="AG169" s="67"/>
      <c r="AH169" s="67"/>
      <c r="AI169" s="67"/>
      <c r="AJ169" s="67"/>
      <c r="AK169" s="67"/>
      <c r="AL169" s="5" t="s">
        <v>263</v>
      </c>
      <c r="AM169" s="8" t="s">
        <v>30</v>
      </c>
      <c r="AN169" s="138">
        <f>IF(AT166="","",AT166)</f>
        <v>6</v>
      </c>
      <c r="AO169" s="111" t="str">
        <f t="shared" ref="AO169:AO177" si="43">IF(AN169="","","-")</f>
        <v>-</v>
      </c>
      <c r="AP169" s="139">
        <f>IF(AR166="","",AR166)</f>
        <v>15</v>
      </c>
      <c r="AQ169" s="431" t="str">
        <f>IF(AU166="","",IF(AU166="○","×",IF(AU166="×","○")))</f>
        <v>×</v>
      </c>
      <c r="AR169" s="434"/>
      <c r="AS169" s="435"/>
      <c r="AT169" s="435"/>
      <c r="AU169" s="436"/>
      <c r="AV169" s="110">
        <v>15</v>
      </c>
      <c r="AW169" s="111" t="str">
        <f t="shared" si="40"/>
        <v>-</v>
      </c>
      <c r="AX169" s="112">
        <v>0</v>
      </c>
      <c r="AY169" s="539" t="str">
        <f>IF(AV169&lt;&gt;"",IF(AV169&gt;AX169,IF(AV170&gt;AX170,"○",IF(AV171&gt;AX171,"○","×")),IF(AV170&gt;AX170,IF(AV171&gt;AX171,"○","×"),"×")),"")</f>
        <v>○</v>
      </c>
      <c r="AZ169" s="110">
        <v>15</v>
      </c>
      <c r="BA169" s="111" t="str">
        <f t="shared" si="41"/>
        <v>-</v>
      </c>
      <c r="BB169" s="112">
        <v>9</v>
      </c>
      <c r="BC169" s="505" t="str">
        <f>IF(AZ169&lt;&gt;"",IF(AZ169&gt;BB169,IF(AZ170&gt;BB170,"○",IF(AZ171&gt;BB171,"○","×")),IF(AZ170&gt;BB170,IF(AZ171&gt;BB171,"○","×"),"×")),"")</f>
        <v>○</v>
      </c>
      <c r="BD169" s="492" t="s">
        <v>419</v>
      </c>
      <c r="BE169" s="493"/>
      <c r="BF169" s="493"/>
      <c r="BG169" s="494"/>
      <c r="BH169" s="106"/>
      <c r="BI169" s="123"/>
      <c r="BJ169" s="124"/>
      <c r="BK169" s="123"/>
      <c r="BL169" s="124"/>
      <c r="BM169" s="125"/>
      <c r="BN169" s="124"/>
      <c r="BO169" s="124"/>
      <c r="BP169" s="125"/>
    </row>
    <row r="170" spans="2:68" ht="12" customHeight="1" x14ac:dyDescent="0.15">
      <c r="B170" s="28" t="s">
        <v>255</v>
      </c>
      <c r="C170" s="8" t="s">
        <v>256</v>
      </c>
      <c r="D170" s="138">
        <f>IF(J167="","",J167)</f>
        <v>7</v>
      </c>
      <c r="E170" s="111" t="str">
        <f t="shared" si="42"/>
        <v>-</v>
      </c>
      <c r="F170" s="139">
        <f>IF(H167="","",H167)</f>
        <v>15</v>
      </c>
      <c r="G170" s="432" t="str">
        <f>IF(I167="","",I167)</f>
        <v>-</v>
      </c>
      <c r="H170" s="437"/>
      <c r="I170" s="438"/>
      <c r="J170" s="438"/>
      <c r="K170" s="439"/>
      <c r="L170" s="110">
        <v>17</v>
      </c>
      <c r="M170" s="111" t="str">
        <f t="shared" si="38"/>
        <v>-</v>
      </c>
      <c r="N170" s="112">
        <v>15</v>
      </c>
      <c r="O170" s="503"/>
      <c r="P170" s="110">
        <v>5</v>
      </c>
      <c r="Q170" s="111" t="str">
        <f t="shared" si="39"/>
        <v>-</v>
      </c>
      <c r="R170" s="112">
        <v>15</v>
      </c>
      <c r="S170" s="506"/>
      <c r="T170" s="495"/>
      <c r="U170" s="496"/>
      <c r="V170" s="496"/>
      <c r="W170" s="497"/>
      <c r="X170" s="106"/>
      <c r="Y170" s="121">
        <f>COUNTIF(D169:S171,"○")</f>
        <v>2</v>
      </c>
      <c r="Z170" s="122">
        <f>COUNTIF(D169:S171,"×")</f>
        <v>1</v>
      </c>
      <c r="AA170" s="129">
        <f>(IF((D169&gt;F169),1,0))+(IF((D170&gt;F170),1,0))+(IF((D171&gt;F171),1,0))+(IF((H169&gt;J169),1,0))+(IF((H170&gt;J170),1,0))+(IF((H171&gt;J171),1,0))+(IF((L169&gt;N169),1,0))+(IF((L170&gt;N170),1,0))+(IF((L171&gt;N171),1,0))+(IF((P169&gt;R169),1,0))+(IF((P170&gt;R170),1,0))+(IF((P171&gt;R171),1,0))</f>
        <v>4</v>
      </c>
      <c r="AB170" s="130">
        <f>(IF((D169&lt;F169),1,0))+(IF((D170&lt;F170),1,0))+(IF((D171&lt;F171),1,0))+(IF((H169&lt;J169),1,0))+(IF((H170&lt;J170),1,0))+(IF((H171&lt;J171),1,0))+(IF((L169&lt;N169),1,0))+(IF((L170&lt;N170),1,0))+(IF((L171&lt;N171),1,0))+(IF((P169&lt;R169),1,0))+(IF((P170&lt;R170),1,0))+(IF((P171&lt;R171),1,0))</f>
        <v>3</v>
      </c>
      <c r="AC170" s="131">
        <f>AA170-AB170</f>
        <v>1</v>
      </c>
      <c r="AD170" s="122">
        <f>SUM(D169:D171,H169:H171,L169:L171,P169:P171)</f>
        <v>91</v>
      </c>
      <c r="AE170" s="122">
        <f>SUM(F169:F171,J169:J171,N169:N171,R169:R171)</f>
        <v>97</v>
      </c>
      <c r="AF170" s="126">
        <f>AD170-AE170</f>
        <v>-6</v>
      </c>
      <c r="AG170" s="67"/>
      <c r="AH170" s="67"/>
      <c r="AI170" s="67"/>
      <c r="AJ170" s="67"/>
      <c r="AK170" s="67"/>
      <c r="AL170" s="28" t="s">
        <v>262</v>
      </c>
      <c r="AM170" s="8" t="s">
        <v>30</v>
      </c>
      <c r="AN170" s="138">
        <f>IF(AT167="","",AT167)</f>
        <v>12</v>
      </c>
      <c r="AO170" s="111" t="str">
        <f t="shared" si="43"/>
        <v>-</v>
      </c>
      <c r="AP170" s="139">
        <f>IF(AR167="","",AR167)</f>
        <v>15</v>
      </c>
      <c r="AQ170" s="432" t="str">
        <f>IF(AS167="","",AS167)</f>
        <v>-</v>
      </c>
      <c r="AR170" s="437"/>
      <c r="AS170" s="438"/>
      <c r="AT170" s="438"/>
      <c r="AU170" s="439"/>
      <c r="AV170" s="110">
        <v>15</v>
      </c>
      <c r="AW170" s="111" t="str">
        <f t="shared" si="40"/>
        <v>-</v>
      </c>
      <c r="AX170" s="112">
        <v>0</v>
      </c>
      <c r="AY170" s="503"/>
      <c r="AZ170" s="110">
        <v>15</v>
      </c>
      <c r="BA170" s="111" t="str">
        <f t="shared" si="41"/>
        <v>-</v>
      </c>
      <c r="BB170" s="112">
        <v>7</v>
      </c>
      <c r="BC170" s="506"/>
      <c r="BD170" s="495"/>
      <c r="BE170" s="496"/>
      <c r="BF170" s="496"/>
      <c r="BG170" s="497"/>
      <c r="BH170" s="106"/>
      <c r="BI170" s="121">
        <f>COUNTIF(AN169:BC171,"○")</f>
        <v>2</v>
      </c>
      <c r="BJ170" s="122">
        <f>COUNTIF(AN169:BC171,"×")</f>
        <v>1</v>
      </c>
      <c r="BK170" s="129">
        <f>(IF((AN169&gt;AP169),1,0))+(IF((AN170&gt;AP170),1,0))+(IF((AN171&gt;AP171),1,0))+(IF((AR169&gt;AT169),1,0))+(IF((AR170&gt;AT170),1,0))+(IF((AR171&gt;AT171),1,0))+(IF((AV169&gt;AX169),1,0))+(IF((AV170&gt;AX170),1,0))+(IF((AV171&gt;AX171),1,0))+(IF((AZ169&gt;BB169),1,0))+(IF((AZ170&gt;BB170),1,0))+(IF((AZ171&gt;BB171),1,0))</f>
        <v>4</v>
      </c>
      <c r="BL170" s="130">
        <f>(IF((AN169&lt;AP169),1,0))+(IF((AN170&lt;AP170),1,0))+(IF((AN171&lt;AP171),1,0))+(IF((AR169&lt;AT169),1,0))+(IF((AR170&lt;AT170),1,0))+(IF((AR171&lt;AT171),1,0))+(IF((AV169&lt;AX169),1,0))+(IF((AV170&lt;AX170),1,0))+(IF((AV171&lt;AX171),1,0))+(IF((AZ169&lt;BB169),1,0))+(IF((AZ170&lt;BB170),1,0))+(IF((AZ171&lt;BB171),1,0))</f>
        <v>2</v>
      </c>
      <c r="BM170" s="131">
        <f>BK170-BL170</f>
        <v>2</v>
      </c>
      <c r="BN170" s="122">
        <f>SUM(AN169:AN171,AR169:AR171,AV169:AV171,AZ169:AZ171)</f>
        <v>78</v>
      </c>
      <c r="BO170" s="122">
        <f>SUM(AP169:AP171,AT169:AT171,AX169:AX171,BB169:BB171)</f>
        <v>46</v>
      </c>
      <c r="BP170" s="126">
        <f>BN170-BO170</f>
        <v>32</v>
      </c>
    </row>
    <row r="171" spans="2:68" ht="12" customHeight="1" x14ac:dyDescent="0.15">
      <c r="B171" s="11"/>
      <c r="C171" s="12" t="s">
        <v>130</v>
      </c>
      <c r="D171" s="149" t="str">
        <f>IF(J168="","",J168)</f>
        <v/>
      </c>
      <c r="E171" s="111" t="str">
        <f t="shared" si="42"/>
        <v/>
      </c>
      <c r="F171" s="150" t="str">
        <f>IF(H168="","",H168)</f>
        <v/>
      </c>
      <c r="G171" s="433" t="str">
        <f>IF(I168="","",I168)</f>
        <v/>
      </c>
      <c r="H171" s="440"/>
      <c r="I171" s="441"/>
      <c r="J171" s="441"/>
      <c r="K171" s="442"/>
      <c r="L171" s="132"/>
      <c r="M171" s="111" t="str">
        <f t="shared" si="38"/>
        <v/>
      </c>
      <c r="N171" s="133"/>
      <c r="O171" s="504"/>
      <c r="P171" s="132">
        <v>15</v>
      </c>
      <c r="Q171" s="134" t="str">
        <f t="shared" si="39"/>
        <v>-</v>
      </c>
      <c r="R171" s="133">
        <v>11</v>
      </c>
      <c r="S171" s="507"/>
      <c r="T171" s="89">
        <f>Y170</f>
        <v>2</v>
      </c>
      <c r="U171" s="33" t="s">
        <v>2</v>
      </c>
      <c r="V171" s="33">
        <f>Z170</f>
        <v>1</v>
      </c>
      <c r="W171" s="34" t="s">
        <v>1</v>
      </c>
      <c r="X171" s="106"/>
      <c r="Y171" s="156"/>
      <c r="Z171" s="157"/>
      <c r="AA171" s="156"/>
      <c r="AB171" s="157"/>
      <c r="AC171" s="158"/>
      <c r="AD171" s="157"/>
      <c r="AE171" s="157"/>
      <c r="AF171" s="158"/>
      <c r="AG171" s="33"/>
      <c r="AH171" s="33"/>
      <c r="AI171" s="33"/>
      <c r="AJ171" s="33"/>
      <c r="AK171" s="33"/>
      <c r="AL171" s="11"/>
      <c r="AM171" s="12" t="s">
        <v>125</v>
      </c>
      <c r="AN171" s="149" t="str">
        <f>IF(AT168="","",AT168)</f>
        <v/>
      </c>
      <c r="AO171" s="111" t="str">
        <f t="shared" si="43"/>
        <v/>
      </c>
      <c r="AP171" s="150" t="str">
        <f>IF(AR168="","",AR168)</f>
        <v/>
      </c>
      <c r="AQ171" s="433" t="str">
        <f>IF(AS168="","",AS168)</f>
        <v/>
      </c>
      <c r="AR171" s="440"/>
      <c r="AS171" s="441"/>
      <c r="AT171" s="441"/>
      <c r="AU171" s="442"/>
      <c r="AV171" s="132"/>
      <c r="AW171" s="111" t="str">
        <f t="shared" si="40"/>
        <v/>
      </c>
      <c r="AX171" s="133"/>
      <c r="AY171" s="504"/>
      <c r="AZ171" s="132"/>
      <c r="BA171" s="134" t="str">
        <f t="shared" si="41"/>
        <v/>
      </c>
      <c r="BB171" s="133"/>
      <c r="BC171" s="507"/>
      <c r="BD171" s="89">
        <f>BI170</f>
        <v>2</v>
      </c>
      <c r="BE171" s="33" t="s">
        <v>2</v>
      </c>
      <c r="BF171" s="33">
        <f>BJ170</f>
        <v>1</v>
      </c>
      <c r="BG171" s="34" t="s">
        <v>1</v>
      </c>
      <c r="BH171" s="106"/>
      <c r="BI171" s="156"/>
      <c r="BJ171" s="157"/>
      <c r="BK171" s="156"/>
      <c r="BL171" s="157"/>
      <c r="BM171" s="158"/>
      <c r="BN171" s="157"/>
      <c r="BO171" s="157"/>
      <c r="BP171" s="158"/>
    </row>
    <row r="172" spans="2:68" ht="12" customHeight="1" x14ac:dyDescent="0.15">
      <c r="B172" s="7" t="s">
        <v>259</v>
      </c>
      <c r="C172" s="8" t="s">
        <v>30</v>
      </c>
      <c r="D172" s="138">
        <f>IF(N166="","",N166)</f>
        <v>5</v>
      </c>
      <c r="E172" s="141" t="str">
        <f t="shared" si="42"/>
        <v>-</v>
      </c>
      <c r="F172" s="139">
        <f>IF(L166="","",L166)</f>
        <v>15</v>
      </c>
      <c r="G172" s="431" t="str">
        <f>IF(O166="","",IF(O166="○","×",IF(O166="×","○")))</f>
        <v>×</v>
      </c>
      <c r="H172" s="159">
        <f>IF(N169="","",N169)</f>
        <v>9</v>
      </c>
      <c r="I172" s="111" t="str">
        <f t="shared" ref="I172:I177" si="44">IF(H172="","","-")</f>
        <v>-</v>
      </c>
      <c r="J172" s="139">
        <f>IF(L169="","",L169)</f>
        <v>15</v>
      </c>
      <c r="K172" s="431" t="str">
        <f>IF(O169="","",IF(O169="○","×",IF(O169="×","○")))</f>
        <v>×</v>
      </c>
      <c r="L172" s="434"/>
      <c r="M172" s="435"/>
      <c r="N172" s="435"/>
      <c r="O172" s="436"/>
      <c r="P172" s="110">
        <v>7</v>
      </c>
      <c r="Q172" s="111" t="str">
        <f t="shared" si="39"/>
        <v>-</v>
      </c>
      <c r="R172" s="112">
        <v>15</v>
      </c>
      <c r="S172" s="506" t="str">
        <f>IF(P172&lt;&gt;"",IF(P172&gt;R172,IF(P173&gt;R173,"○",IF(P174&gt;R174,"○","×")),IF(P173&gt;R173,IF(P174&gt;R174,"○","×"),"×")),"")</f>
        <v>×</v>
      </c>
      <c r="T172" s="492" t="s">
        <v>421</v>
      </c>
      <c r="U172" s="493"/>
      <c r="V172" s="493"/>
      <c r="W172" s="494"/>
      <c r="X172" s="106"/>
      <c r="Y172" s="121"/>
      <c r="Z172" s="122"/>
      <c r="AA172" s="121"/>
      <c r="AB172" s="122"/>
      <c r="AC172" s="126"/>
      <c r="AD172" s="122"/>
      <c r="AE172" s="122"/>
      <c r="AF172" s="126"/>
      <c r="AG172" s="67"/>
      <c r="AH172" s="67"/>
      <c r="AI172" s="67"/>
      <c r="AJ172" s="67"/>
      <c r="AK172" s="67"/>
      <c r="AL172" s="7" t="s">
        <v>223</v>
      </c>
      <c r="AM172" s="8" t="s">
        <v>343</v>
      </c>
      <c r="AN172" s="138">
        <f>IF(AX166="","",AX166)</f>
        <v>11</v>
      </c>
      <c r="AO172" s="141" t="str">
        <f t="shared" si="43"/>
        <v>-</v>
      </c>
      <c r="AP172" s="139">
        <f>IF(AV166="","",AV166)</f>
        <v>15</v>
      </c>
      <c r="AQ172" s="431" t="str">
        <f>IF(AY166="","",IF(AY166="○","×",IF(AY166="×","○")))</f>
        <v>×</v>
      </c>
      <c r="AR172" s="159">
        <f>IF(AX169="","",AX169)</f>
        <v>0</v>
      </c>
      <c r="AS172" s="111" t="str">
        <f t="shared" ref="AS172:AS177" si="45">IF(AR172="","","-")</f>
        <v>-</v>
      </c>
      <c r="AT172" s="139">
        <f>IF(AV169="","",AV169)</f>
        <v>15</v>
      </c>
      <c r="AU172" s="431" t="str">
        <f>IF(AY169="","",IF(AY169="○","×",IF(AY169="×","○")))</f>
        <v>×</v>
      </c>
      <c r="AV172" s="434"/>
      <c r="AW172" s="435"/>
      <c r="AX172" s="435"/>
      <c r="AY172" s="436"/>
      <c r="AZ172" s="110">
        <v>15</v>
      </c>
      <c r="BA172" s="111" t="str">
        <f t="shared" si="41"/>
        <v>-</v>
      </c>
      <c r="BB172" s="112">
        <v>10</v>
      </c>
      <c r="BC172" s="506" t="str">
        <f>IF(AZ172&lt;&gt;"",IF(AZ172&gt;BB172,IF(AZ173&gt;BB173,"○",IF(AZ174&gt;BB174,"○","×")),IF(AZ173&gt;BB173,IF(AZ174&gt;BB174,"○","×"),"×")),"")</f>
        <v>○</v>
      </c>
      <c r="BD172" s="578" t="s">
        <v>410</v>
      </c>
      <c r="BE172" s="579"/>
      <c r="BF172" s="579"/>
      <c r="BG172" s="580"/>
      <c r="BH172" s="106"/>
      <c r="BI172" s="121"/>
      <c r="BJ172" s="122"/>
      <c r="BK172" s="121"/>
      <c r="BL172" s="122"/>
      <c r="BM172" s="126"/>
      <c r="BN172" s="122"/>
      <c r="BO172" s="122"/>
      <c r="BP172" s="126"/>
    </row>
    <row r="173" spans="2:68" ht="12" customHeight="1" x14ac:dyDescent="0.15">
      <c r="B173" s="7" t="s">
        <v>261</v>
      </c>
      <c r="C173" s="8" t="s">
        <v>30</v>
      </c>
      <c r="D173" s="138">
        <f>IF(N167="","",N167)</f>
        <v>8</v>
      </c>
      <c r="E173" s="111" t="str">
        <f t="shared" si="42"/>
        <v>-</v>
      </c>
      <c r="F173" s="139">
        <f>IF(L167="","",L167)</f>
        <v>15</v>
      </c>
      <c r="G173" s="432" t="str">
        <f>IF(I170="","",I170)</f>
        <v/>
      </c>
      <c r="H173" s="159">
        <f>IF(N170="","",N170)</f>
        <v>15</v>
      </c>
      <c r="I173" s="111" t="str">
        <f t="shared" si="44"/>
        <v>-</v>
      </c>
      <c r="J173" s="139">
        <f>IF(L170="","",L170)</f>
        <v>17</v>
      </c>
      <c r="K173" s="432" t="str">
        <f>IF(M170="","",M170)</f>
        <v>-</v>
      </c>
      <c r="L173" s="437"/>
      <c r="M173" s="438"/>
      <c r="N173" s="438"/>
      <c r="O173" s="439"/>
      <c r="P173" s="110">
        <v>7</v>
      </c>
      <c r="Q173" s="111" t="str">
        <f t="shared" si="39"/>
        <v>-</v>
      </c>
      <c r="R173" s="112">
        <v>15</v>
      </c>
      <c r="S173" s="506"/>
      <c r="T173" s="495"/>
      <c r="U173" s="496"/>
      <c r="V173" s="496"/>
      <c r="W173" s="497"/>
      <c r="X173" s="106"/>
      <c r="Y173" s="121">
        <f>COUNTIF(D172:S174,"○")</f>
        <v>0</v>
      </c>
      <c r="Z173" s="122">
        <f>COUNTIF(D172:S174,"×")</f>
        <v>3</v>
      </c>
      <c r="AA173" s="129">
        <f>(IF((D172&gt;F172),1,0))+(IF((D173&gt;F173),1,0))+(IF((D174&gt;F174),1,0))+(IF((H172&gt;J172),1,0))+(IF((H173&gt;J173),1,0))+(IF((H174&gt;J174),1,0))+(IF((L172&gt;N172),1,0))+(IF((L173&gt;N173),1,0))+(IF((L174&gt;N174),1,0))+(IF((P172&gt;R172),1,0))+(IF((P173&gt;R173),1,0))+(IF((P174&gt;R174),1,0))</f>
        <v>0</v>
      </c>
      <c r="AB173" s="130">
        <f>(IF((D172&lt;F172),1,0))+(IF((D173&lt;F173),1,0))+(IF((D174&lt;F174),1,0))+(IF((H172&lt;J172),1,0))+(IF((H173&lt;J173),1,0))+(IF((H174&lt;J174),1,0))+(IF((L172&lt;N172),1,0))+(IF((L173&lt;N173),1,0))+(IF((L174&lt;N174),1,0))+(IF((P172&lt;R172),1,0))+(IF((P173&lt;R173),1,0))+(IF((P174&lt;R174),1,0))</f>
        <v>6</v>
      </c>
      <c r="AC173" s="131">
        <f>AA173-AB173</f>
        <v>-6</v>
      </c>
      <c r="AD173" s="122">
        <f>SUM(D172:D174,H172:H174,L172:L174,P172:P174)</f>
        <v>51</v>
      </c>
      <c r="AE173" s="122">
        <f>SUM(F172:F174,J172:J174,N172:N174,R172:R174)</f>
        <v>92</v>
      </c>
      <c r="AF173" s="126">
        <f>AD173-AE173</f>
        <v>-41</v>
      </c>
      <c r="AG173" s="67"/>
      <c r="AH173" s="67"/>
      <c r="AI173" s="67"/>
      <c r="AJ173" s="67"/>
      <c r="AK173" s="67"/>
      <c r="AL173" s="7" t="s">
        <v>222</v>
      </c>
      <c r="AM173" s="8" t="s">
        <v>343</v>
      </c>
      <c r="AN173" s="138">
        <f>IF(AX167="","",AX167)</f>
        <v>15</v>
      </c>
      <c r="AO173" s="111" t="str">
        <f t="shared" si="43"/>
        <v>-</v>
      </c>
      <c r="AP173" s="139">
        <f>IF(AV167="","",AV167)</f>
        <v>17</v>
      </c>
      <c r="AQ173" s="432" t="str">
        <f>IF(AS170="","",AS170)</f>
        <v/>
      </c>
      <c r="AR173" s="159">
        <f>IF(AX170="","",AX170)</f>
        <v>0</v>
      </c>
      <c r="AS173" s="111" t="str">
        <f t="shared" si="45"/>
        <v>-</v>
      </c>
      <c r="AT173" s="139">
        <f>IF(AV170="","",AV170)</f>
        <v>15</v>
      </c>
      <c r="AU173" s="432" t="str">
        <f>IF(AW170="","",AW170)</f>
        <v>-</v>
      </c>
      <c r="AV173" s="437"/>
      <c r="AW173" s="438"/>
      <c r="AX173" s="438"/>
      <c r="AY173" s="439"/>
      <c r="AZ173" s="110">
        <v>15</v>
      </c>
      <c r="BA173" s="111" t="str">
        <f t="shared" si="41"/>
        <v>-</v>
      </c>
      <c r="BB173" s="112">
        <v>9</v>
      </c>
      <c r="BC173" s="506"/>
      <c r="BD173" s="581"/>
      <c r="BE173" s="582"/>
      <c r="BF173" s="582"/>
      <c r="BG173" s="583"/>
      <c r="BH173" s="106"/>
      <c r="BI173" s="121">
        <f>COUNTIF(AN172:BC174,"○")</f>
        <v>1</v>
      </c>
      <c r="BJ173" s="122">
        <f>COUNTIF(AN172:BC174,"×")</f>
        <v>2</v>
      </c>
      <c r="BK173" s="129">
        <f>(IF((AN172&gt;AP172),1,0))+(IF((AN173&gt;AP173),1,0))+(IF((AN174&gt;AP174),1,0))+(IF((AR172&gt;AT172),1,0))+(IF((AR173&gt;AT173),1,0))+(IF((AR174&gt;AT174),1,0))+(IF((AV172&gt;AX172),1,0))+(IF((AV173&gt;AX173),1,0))+(IF((AV174&gt;AX174),1,0))+(IF((AZ172&gt;BB172),1,0))+(IF((AZ173&gt;BB173),1,0))+(IF((AZ174&gt;BB174),1,0))</f>
        <v>2</v>
      </c>
      <c r="BL173" s="130">
        <f>(IF((AN172&lt;AP172),1,0))+(IF((AN173&lt;AP173),1,0))+(IF((AN174&lt;AP174),1,0))+(IF((AR172&lt;AT172),1,0))+(IF((AR173&lt;AT173),1,0))+(IF((AR174&lt;AT174),1,0))+(IF((AV172&lt;AX172),1,0))+(IF((AV173&lt;AX173),1,0))+(IF((AV174&lt;AX174),1,0))+(IF((AZ172&lt;BB172),1,0))+(IF((AZ173&lt;BB173),1,0))+(IF((AZ174&lt;BB174),1,0))</f>
        <v>4</v>
      </c>
      <c r="BM173" s="131">
        <f>BK173-BL173</f>
        <v>-2</v>
      </c>
      <c r="BN173" s="122">
        <f>SUM(AN172:AN174,AR172:AR174,AV172:AV174,AZ172:AZ174)</f>
        <v>56</v>
      </c>
      <c r="BO173" s="122">
        <f>SUM(AP172:AP174,AT172:AT174,AX172:AX174,BB172:BB174)</f>
        <v>81</v>
      </c>
      <c r="BP173" s="126">
        <f>BN173-BO173</f>
        <v>-25</v>
      </c>
    </row>
    <row r="174" spans="2:68" ht="12" customHeight="1" x14ac:dyDescent="0.15">
      <c r="B174" s="11"/>
      <c r="C174" s="12" t="s">
        <v>125</v>
      </c>
      <c r="D174" s="149" t="str">
        <f>IF(N168="","",N168)</f>
        <v/>
      </c>
      <c r="E174" s="134" t="str">
        <f t="shared" si="42"/>
        <v/>
      </c>
      <c r="F174" s="150" t="str">
        <f>IF(L168="","",L168)</f>
        <v/>
      </c>
      <c r="G174" s="433" t="str">
        <f>IF(I171="","",I171)</f>
        <v/>
      </c>
      <c r="H174" s="160" t="str">
        <f>IF(N171="","",N171)</f>
        <v/>
      </c>
      <c r="I174" s="111" t="str">
        <f t="shared" si="44"/>
        <v/>
      </c>
      <c r="J174" s="150" t="str">
        <f>IF(L171="","",L171)</f>
        <v/>
      </c>
      <c r="K174" s="433" t="str">
        <f>IF(M171="","",M171)</f>
        <v/>
      </c>
      <c r="L174" s="440"/>
      <c r="M174" s="441"/>
      <c r="N174" s="441"/>
      <c r="O174" s="442"/>
      <c r="P174" s="132"/>
      <c r="Q174" s="111" t="str">
        <f t="shared" si="39"/>
        <v/>
      </c>
      <c r="R174" s="133"/>
      <c r="S174" s="507"/>
      <c r="T174" s="89">
        <f>Y173</f>
        <v>0</v>
      </c>
      <c r="U174" s="33" t="s">
        <v>2</v>
      </c>
      <c r="V174" s="33">
        <f>Z173</f>
        <v>3</v>
      </c>
      <c r="W174" s="34" t="s">
        <v>1</v>
      </c>
      <c r="X174" s="106"/>
      <c r="Y174" s="121"/>
      <c r="Z174" s="122"/>
      <c r="AA174" s="121"/>
      <c r="AB174" s="122"/>
      <c r="AC174" s="126"/>
      <c r="AD174" s="122"/>
      <c r="AE174" s="122"/>
      <c r="AF174" s="126"/>
      <c r="AG174" s="33"/>
      <c r="AH174" s="33"/>
      <c r="AI174" s="33"/>
      <c r="AJ174" s="33"/>
      <c r="AK174" s="33"/>
      <c r="AL174" s="11"/>
      <c r="AM174" s="32" t="s">
        <v>106</v>
      </c>
      <c r="AN174" s="149" t="str">
        <f>IF(AX168="","",AX168)</f>
        <v/>
      </c>
      <c r="AO174" s="134" t="str">
        <f t="shared" si="43"/>
        <v/>
      </c>
      <c r="AP174" s="150" t="str">
        <f>IF(AV168="","",AV168)</f>
        <v/>
      </c>
      <c r="AQ174" s="433" t="str">
        <f>IF(AS171="","",AS171)</f>
        <v/>
      </c>
      <c r="AR174" s="160" t="str">
        <f>IF(AX171="","",AX171)</f>
        <v/>
      </c>
      <c r="AS174" s="111" t="str">
        <f t="shared" si="45"/>
        <v/>
      </c>
      <c r="AT174" s="150" t="str">
        <f>IF(AV171="","",AV171)</f>
        <v/>
      </c>
      <c r="AU174" s="433" t="str">
        <f>IF(AW171="","",AW171)</f>
        <v/>
      </c>
      <c r="AV174" s="440"/>
      <c r="AW174" s="441"/>
      <c r="AX174" s="441"/>
      <c r="AY174" s="442"/>
      <c r="AZ174" s="132"/>
      <c r="BA174" s="111" t="str">
        <f t="shared" si="41"/>
        <v/>
      </c>
      <c r="BB174" s="133"/>
      <c r="BC174" s="507"/>
      <c r="BD174" s="89">
        <f>BI173</f>
        <v>1</v>
      </c>
      <c r="BE174" s="33" t="s">
        <v>2</v>
      </c>
      <c r="BF174" s="33">
        <f>BJ173</f>
        <v>2</v>
      </c>
      <c r="BG174" s="34" t="s">
        <v>1</v>
      </c>
      <c r="BH174" s="106"/>
      <c r="BI174" s="121"/>
      <c r="BJ174" s="122"/>
      <c r="BK174" s="121"/>
      <c r="BL174" s="122"/>
      <c r="BM174" s="126"/>
      <c r="BN174" s="122"/>
      <c r="BO174" s="122"/>
      <c r="BP174" s="126"/>
    </row>
    <row r="175" spans="2:68" ht="12" customHeight="1" x14ac:dyDescent="0.15">
      <c r="B175" s="28" t="s">
        <v>379</v>
      </c>
      <c r="C175" s="8" t="s">
        <v>381</v>
      </c>
      <c r="D175" s="138">
        <f>IF(R166="","",R166)</f>
        <v>15</v>
      </c>
      <c r="E175" s="111" t="str">
        <f t="shared" si="42"/>
        <v>-</v>
      </c>
      <c r="F175" s="139">
        <f>IF(P166="","",P166)</f>
        <v>11</v>
      </c>
      <c r="G175" s="431" t="str">
        <f>IF(S166="","",IF(S166="○","×",IF(S166="×","○")))</f>
        <v>×</v>
      </c>
      <c r="H175" s="159">
        <f>IF(R169="","",R169)</f>
        <v>15</v>
      </c>
      <c r="I175" s="141" t="str">
        <f t="shared" si="44"/>
        <v>-</v>
      </c>
      <c r="J175" s="139">
        <f>IF(P169="","",P169)</f>
        <v>17</v>
      </c>
      <c r="K175" s="431" t="str">
        <f>IF(S169="","",IF(S169="○","×",IF(S169="×","○")))</f>
        <v>×</v>
      </c>
      <c r="L175" s="163">
        <f>IF(R172="","",R172)</f>
        <v>15</v>
      </c>
      <c r="M175" s="111" t="str">
        <f>IF(L175="","","-")</f>
        <v>-</v>
      </c>
      <c r="N175" s="162">
        <f>IF(P172="","",P172)</f>
        <v>7</v>
      </c>
      <c r="O175" s="431" t="str">
        <f>IF(S172="","",IF(S172="○","×",IF(S172="×","○")))</f>
        <v>○</v>
      </c>
      <c r="P175" s="434"/>
      <c r="Q175" s="435"/>
      <c r="R175" s="435"/>
      <c r="S175" s="487"/>
      <c r="T175" s="492" t="s">
        <v>420</v>
      </c>
      <c r="U175" s="493"/>
      <c r="V175" s="493"/>
      <c r="W175" s="494"/>
      <c r="X175" s="106"/>
      <c r="Y175" s="123"/>
      <c r="Z175" s="124"/>
      <c r="AA175" s="123"/>
      <c r="AB175" s="124"/>
      <c r="AC175" s="125"/>
      <c r="AD175" s="124"/>
      <c r="AE175" s="124"/>
      <c r="AF175" s="125"/>
      <c r="AG175" s="67"/>
      <c r="AH175" s="67"/>
      <c r="AI175" s="67"/>
      <c r="AJ175" s="67"/>
      <c r="AK175" s="67"/>
      <c r="AL175" s="5" t="s">
        <v>265</v>
      </c>
      <c r="AM175" s="6" t="s">
        <v>346</v>
      </c>
      <c r="AN175" s="138">
        <f>IF(BB166="","",BB166)</f>
        <v>7</v>
      </c>
      <c r="AO175" s="111" t="str">
        <f t="shared" si="43"/>
        <v>-</v>
      </c>
      <c r="AP175" s="139">
        <f>IF(AZ166="","",AZ166)</f>
        <v>15</v>
      </c>
      <c r="AQ175" s="431" t="str">
        <f>IF(BC166="","",IF(BC166="○","×",IF(BC166="×","○")))</f>
        <v>×</v>
      </c>
      <c r="AR175" s="159">
        <f>IF(BB169="","",BB169)</f>
        <v>9</v>
      </c>
      <c r="AS175" s="141" t="str">
        <f t="shared" si="45"/>
        <v>-</v>
      </c>
      <c r="AT175" s="139">
        <f>IF(AZ169="","",AZ169)</f>
        <v>15</v>
      </c>
      <c r="AU175" s="431" t="str">
        <f>IF(BC169="","",IF(BC169="○","×",IF(BC169="×","○")))</f>
        <v>×</v>
      </c>
      <c r="AV175" s="163">
        <f>IF(BB172="","",BB172)</f>
        <v>10</v>
      </c>
      <c r="AW175" s="111" t="str">
        <f>IF(AV175="","","-")</f>
        <v>-</v>
      </c>
      <c r="AX175" s="162">
        <f>IF(AZ172="","",AZ172)</f>
        <v>15</v>
      </c>
      <c r="AY175" s="431" t="str">
        <f>IF(BC172="","",IF(BC172="○","×",IF(BC172="×","○")))</f>
        <v>×</v>
      </c>
      <c r="AZ175" s="434"/>
      <c r="BA175" s="435"/>
      <c r="BB175" s="435"/>
      <c r="BC175" s="487"/>
      <c r="BD175" s="492" t="s">
        <v>421</v>
      </c>
      <c r="BE175" s="493"/>
      <c r="BF175" s="493"/>
      <c r="BG175" s="494"/>
      <c r="BH175" s="106"/>
      <c r="BI175" s="123"/>
      <c r="BJ175" s="124"/>
      <c r="BK175" s="123"/>
      <c r="BL175" s="124"/>
      <c r="BM175" s="125"/>
      <c r="BN175" s="124"/>
      <c r="BO175" s="124"/>
      <c r="BP175" s="125"/>
    </row>
    <row r="176" spans="2:68" ht="12" customHeight="1" x14ac:dyDescent="0.15">
      <c r="B176" s="28" t="s">
        <v>380</v>
      </c>
      <c r="C176" s="8" t="s">
        <v>382</v>
      </c>
      <c r="D176" s="138">
        <f>IF(R167="","",R167)</f>
        <v>10</v>
      </c>
      <c r="E176" s="111" t="str">
        <f t="shared" si="42"/>
        <v>-</v>
      </c>
      <c r="F176" s="139">
        <f>IF(P167="","",P167)</f>
        <v>15</v>
      </c>
      <c r="G176" s="432" t="str">
        <f>IF(I173="","",I173)</f>
        <v>-</v>
      </c>
      <c r="H176" s="159">
        <f>IF(R170="","",R170)</f>
        <v>15</v>
      </c>
      <c r="I176" s="111" t="str">
        <f t="shared" si="44"/>
        <v>-</v>
      </c>
      <c r="J176" s="139">
        <f>IF(P170="","",P170)</f>
        <v>5</v>
      </c>
      <c r="K176" s="432" t="str">
        <f>IF(M173="","",M173)</f>
        <v/>
      </c>
      <c r="L176" s="159">
        <f>IF(R173="","",R173)</f>
        <v>15</v>
      </c>
      <c r="M176" s="111" t="str">
        <f>IF(L176="","","-")</f>
        <v>-</v>
      </c>
      <c r="N176" s="139">
        <f>IF(P173="","",P173)</f>
        <v>7</v>
      </c>
      <c r="O176" s="432" t="str">
        <f>IF(Q173="","",Q173)</f>
        <v>-</v>
      </c>
      <c r="P176" s="437"/>
      <c r="Q176" s="438"/>
      <c r="R176" s="438"/>
      <c r="S176" s="488"/>
      <c r="T176" s="495"/>
      <c r="U176" s="496"/>
      <c r="V176" s="496"/>
      <c r="W176" s="497"/>
      <c r="X176" s="106"/>
      <c r="Y176" s="121">
        <f>COUNTIF(D175:S177,"○")</f>
        <v>1</v>
      </c>
      <c r="Z176" s="122">
        <f>COUNTIF(D175:S177,"×")</f>
        <v>2</v>
      </c>
      <c r="AA176" s="129">
        <f>(IF((D175&gt;F175),1,0))+(IF((D176&gt;F176),1,0))+(IF((D177&gt;F177),1,0))+(IF((H175&gt;J175),1,0))+(IF((H176&gt;J176),1,0))+(IF((H177&gt;J177),1,0))+(IF((L175&gt;N175),1,0))+(IF((L176&gt;N176),1,0))+(IF((L177&gt;N177),1,0))+(IF((P175&gt;R175),1,0))+(IF((P176&gt;R176),1,0))+(IF((P177&gt;R177),1,0))</f>
        <v>4</v>
      </c>
      <c r="AB176" s="130">
        <f>(IF((D175&lt;F175),1,0))+(IF((D176&lt;F176),1,0))+(IF((D177&lt;F177),1,0))+(IF((H175&lt;J175),1,0))+(IF((H176&lt;J176),1,0))+(IF((H177&lt;J177),1,0))+(IF((L175&lt;N175),1,0))+(IF((L176&lt;N176),1,0))+(IF((L177&lt;N177),1,0))+(IF((P175&lt;R175),1,0))+(IF((P176&lt;R176),1,0))+(IF((P177&lt;R177),1,0))</f>
        <v>4</v>
      </c>
      <c r="AC176" s="131">
        <f>AA176-AB176</f>
        <v>0</v>
      </c>
      <c r="AD176" s="122">
        <f>SUM(D175:D177,H175:H177,L175:L177,P175:P177)</f>
        <v>105</v>
      </c>
      <c r="AE176" s="122">
        <f>SUM(F175:F177,J175:J177,N175:N177,R175:R177)</f>
        <v>92</v>
      </c>
      <c r="AF176" s="126">
        <f>AD176-AE176</f>
        <v>13</v>
      </c>
      <c r="AG176" s="67"/>
      <c r="AH176" s="67"/>
      <c r="AI176" s="67"/>
      <c r="AJ176" s="67"/>
      <c r="AK176" s="67"/>
      <c r="AL176" s="7" t="s">
        <v>264</v>
      </c>
      <c r="AM176" s="8" t="s">
        <v>346</v>
      </c>
      <c r="AN176" s="138">
        <f>IF(BB167="","",BB167)</f>
        <v>8</v>
      </c>
      <c r="AO176" s="111" t="str">
        <f t="shared" si="43"/>
        <v>-</v>
      </c>
      <c r="AP176" s="139">
        <f>IF(AZ167="","",AZ167)</f>
        <v>15</v>
      </c>
      <c r="AQ176" s="432" t="str">
        <f>IF(AS173="","",AS173)</f>
        <v>-</v>
      </c>
      <c r="AR176" s="159">
        <f>IF(BB170="","",BB170)</f>
        <v>7</v>
      </c>
      <c r="AS176" s="111" t="str">
        <f t="shared" si="45"/>
        <v>-</v>
      </c>
      <c r="AT176" s="139">
        <f>IF(AZ170="","",AZ170)</f>
        <v>15</v>
      </c>
      <c r="AU176" s="432" t="str">
        <f>IF(AW173="","",AW173)</f>
        <v/>
      </c>
      <c r="AV176" s="159">
        <f>IF(BB173="","",BB173)</f>
        <v>9</v>
      </c>
      <c r="AW176" s="111" t="str">
        <f>IF(AV176="","","-")</f>
        <v>-</v>
      </c>
      <c r="AX176" s="139">
        <f>IF(AZ173="","",AZ173)</f>
        <v>15</v>
      </c>
      <c r="AY176" s="432" t="str">
        <f>IF(BA173="","",BA173)</f>
        <v>-</v>
      </c>
      <c r="AZ176" s="437"/>
      <c r="BA176" s="438"/>
      <c r="BB176" s="438"/>
      <c r="BC176" s="488"/>
      <c r="BD176" s="495"/>
      <c r="BE176" s="496"/>
      <c r="BF176" s="496"/>
      <c r="BG176" s="497"/>
      <c r="BH176" s="106"/>
      <c r="BI176" s="121">
        <f>COUNTIF(AN175:BC177,"○")</f>
        <v>0</v>
      </c>
      <c r="BJ176" s="122">
        <f>COUNTIF(AN175:BC177,"×")</f>
        <v>3</v>
      </c>
      <c r="BK176" s="129">
        <f>(IF((AN175&gt;AP175),1,0))+(IF((AN176&gt;AP176),1,0))+(IF((AN177&gt;AP177),1,0))+(IF((AR175&gt;AT175),1,0))+(IF((AR176&gt;AT176),1,0))+(IF((AR177&gt;AT177),1,0))+(IF((AV175&gt;AX175),1,0))+(IF((AV176&gt;AX176),1,0))+(IF((AV177&gt;AX177),1,0))+(IF((AZ175&gt;BB175),1,0))+(IF((AZ176&gt;BB176),1,0))+(IF((AZ177&gt;BB177),1,0))</f>
        <v>0</v>
      </c>
      <c r="BL176" s="130">
        <f>(IF((AN175&lt;AP175),1,0))+(IF((AN176&lt;AP176),1,0))+(IF((AN177&lt;AP177),1,0))+(IF((AR175&lt;AT175),1,0))+(IF((AR176&lt;AT176),1,0))+(IF((AR177&lt;AT177),1,0))+(IF((AV175&lt;AX175),1,0))+(IF((AV176&lt;AX176),1,0))+(IF((AV177&lt;AX177),1,0))+(IF((AZ175&lt;BB175),1,0))+(IF((AZ176&lt;BB176),1,0))+(IF((AZ177&lt;BB177),1,0))</f>
        <v>6</v>
      </c>
      <c r="BM176" s="131">
        <f>BK176-BL176</f>
        <v>-6</v>
      </c>
      <c r="BN176" s="122">
        <f>SUM(AN175:AN177,AR175:AR177,AV175:AV177,AZ175:AZ177)</f>
        <v>50</v>
      </c>
      <c r="BO176" s="122">
        <f>SUM(AP175:AP177,AT175:AT177,AX175:AX177,BB175:BB177)</f>
        <v>90</v>
      </c>
      <c r="BP176" s="126">
        <f>BN176-BO176</f>
        <v>-40</v>
      </c>
    </row>
    <row r="177" spans="2:68" ht="12" customHeight="1" thickBot="1" x14ac:dyDescent="0.2">
      <c r="B177" s="9"/>
      <c r="C177" s="10" t="s">
        <v>90</v>
      </c>
      <c r="D177" s="164">
        <f>IF(R168="","",R168)</f>
        <v>9</v>
      </c>
      <c r="E177" s="165" t="str">
        <f t="shared" si="42"/>
        <v>-</v>
      </c>
      <c r="F177" s="166">
        <f>IF(P168="","",P168)</f>
        <v>15</v>
      </c>
      <c r="G177" s="486" t="str">
        <f>IF(I174="","",I174)</f>
        <v/>
      </c>
      <c r="H177" s="167">
        <f>IF(R171="","",R171)</f>
        <v>11</v>
      </c>
      <c r="I177" s="165" t="str">
        <f t="shared" si="44"/>
        <v>-</v>
      </c>
      <c r="J177" s="166">
        <f>IF(P171="","",P171)</f>
        <v>15</v>
      </c>
      <c r="K177" s="486" t="str">
        <f>IF(M174="","",M174)</f>
        <v/>
      </c>
      <c r="L177" s="167" t="str">
        <f>IF(R174="","",R174)</f>
        <v/>
      </c>
      <c r="M177" s="165" t="str">
        <f>IF(L177="","","-")</f>
        <v/>
      </c>
      <c r="N177" s="166" t="str">
        <f>IF(P174="","",P174)</f>
        <v/>
      </c>
      <c r="O177" s="486" t="str">
        <f>IF(Q174="","",Q174)</f>
        <v/>
      </c>
      <c r="P177" s="489"/>
      <c r="Q177" s="490"/>
      <c r="R177" s="490"/>
      <c r="S177" s="491"/>
      <c r="T177" s="101">
        <f>Y176</f>
        <v>1</v>
      </c>
      <c r="U177" s="36" t="s">
        <v>2</v>
      </c>
      <c r="V177" s="36">
        <f>Z176</f>
        <v>2</v>
      </c>
      <c r="W177" s="37" t="s">
        <v>1</v>
      </c>
      <c r="X177" s="106"/>
      <c r="Y177" s="156"/>
      <c r="Z177" s="157"/>
      <c r="AA177" s="156"/>
      <c r="AB177" s="157"/>
      <c r="AC177" s="158"/>
      <c r="AD177" s="157"/>
      <c r="AE177" s="157"/>
      <c r="AF177" s="158"/>
      <c r="AG177" s="33"/>
      <c r="AH177" s="33"/>
      <c r="AI177" s="33"/>
      <c r="AJ177" s="33"/>
      <c r="AK177" s="33"/>
      <c r="AL177" s="9"/>
      <c r="AM177" s="10" t="s">
        <v>90</v>
      </c>
      <c r="AN177" s="164" t="str">
        <f>IF(BB168="","",BB168)</f>
        <v/>
      </c>
      <c r="AO177" s="165" t="str">
        <f t="shared" si="43"/>
        <v/>
      </c>
      <c r="AP177" s="166" t="str">
        <f>IF(AZ168="","",AZ168)</f>
        <v/>
      </c>
      <c r="AQ177" s="486" t="str">
        <f>IF(AS174="","",AS174)</f>
        <v/>
      </c>
      <c r="AR177" s="167" t="str">
        <f>IF(BB171="","",BB171)</f>
        <v/>
      </c>
      <c r="AS177" s="165" t="str">
        <f t="shared" si="45"/>
        <v/>
      </c>
      <c r="AT177" s="166" t="str">
        <f>IF(AZ171="","",AZ171)</f>
        <v/>
      </c>
      <c r="AU177" s="486" t="str">
        <f>IF(AW174="","",AW174)</f>
        <v/>
      </c>
      <c r="AV177" s="167" t="str">
        <f>IF(BB174="","",BB174)</f>
        <v/>
      </c>
      <c r="AW177" s="165" t="str">
        <f>IF(AV177="","","-")</f>
        <v/>
      </c>
      <c r="AX177" s="166" t="str">
        <f>IF(AZ174="","",AZ174)</f>
        <v/>
      </c>
      <c r="AY177" s="486" t="str">
        <f>IF(BA174="","",BA174)</f>
        <v/>
      </c>
      <c r="AZ177" s="489"/>
      <c r="BA177" s="490"/>
      <c r="BB177" s="490"/>
      <c r="BC177" s="491"/>
      <c r="BD177" s="101">
        <f>BI176</f>
        <v>0</v>
      </c>
      <c r="BE177" s="36" t="s">
        <v>2</v>
      </c>
      <c r="BF177" s="36">
        <f>BJ176</f>
        <v>3</v>
      </c>
      <c r="BG177" s="37" t="s">
        <v>1</v>
      </c>
      <c r="BH177" s="106"/>
      <c r="BI177" s="156"/>
      <c r="BJ177" s="157"/>
      <c r="BK177" s="156"/>
      <c r="BL177" s="157"/>
      <c r="BM177" s="158"/>
      <c r="BN177" s="157"/>
      <c r="BO177" s="157"/>
      <c r="BP177" s="158"/>
    </row>
    <row r="178" spans="2:68" ht="5.0999999999999996" customHeight="1" thickBot="1" x14ac:dyDescent="0.2">
      <c r="B178" s="13"/>
      <c r="C178" s="32"/>
      <c r="D178" s="69"/>
      <c r="E178" s="35"/>
      <c r="F178" s="69"/>
      <c r="G178" s="69"/>
      <c r="H178" s="69"/>
      <c r="I178" s="35"/>
      <c r="J178" s="69"/>
      <c r="K178" s="69"/>
      <c r="L178" s="69"/>
      <c r="M178" s="35"/>
      <c r="N178" s="69"/>
      <c r="O178" s="69"/>
      <c r="P178" s="69"/>
      <c r="Q178" s="69"/>
      <c r="R178" s="69"/>
      <c r="S178" s="69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13"/>
      <c r="AM178" s="32"/>
      <c r="AN178" s="69"/>
      <c r="AO178" s="35"/>
      <c r="AP178" s="69"/>
      <c r="AQ178" s="69"/>
      <c r="AR178" s="69"/>
      <c r="AS178" s="35"/>
      <c r="AT178" s="69"/>
      <c r="AU178" s="69"/>
      <c r="AV178" s="69"/>
      <c r="AW178" s="35"/>
      <c r="AX178" s="69"/>
      <c r="AY178" s="69"/>
      <c r="AZ178" s="69"/>
      <c r="BA178" s="69"/>
      <c r="BB178" s="69"/>
      <c r="BC178" s="69"/>
      <c r="BD178" s="33"/>
      <c r="BE178" s="33"/>
      <c r="BF178" s="33"/>
      <c r="BG178" s="33"/>
    </row>
    <row r="179" spans="2:68" ht="12" customHeight="1" x14ac:dyDescent="0.15">
      <c r="B179" s="467" t="s">
        <v>65</v>
      </c>
      <c r="C179" s="508"/>
      <c r="D179" s="398" t="str">
        <f>B181</f>
        <v>水谷正二郎</v>
      </c>
      <c r="E179" s="399"/>
      <c r="F179" s="399"/>
      <c r="G179" s="400"/>
      <c r="H179" s="401" t="str">
        <f>B184</f>
        <v>藤中智三</v>
      </c>
      <c r="I179" s="399"/>
      <c r="J179" s="399"/>
      <c r="K179" s="400"/>
      <c r="L179" s="401" t="str">
        <f>B187</f>
        <v>菊地敦史</v>
      </c>
      <c r="M179" s="399"/>
      <c r="N179" s="399"/>
      <c r="O179" s="400"/>
      <c r="P179" s="401" t="str">
        <f>B190</f>
        <v>立川真也</v>
      </c>
      <c r="Q179" s="399"/>
      <c r="R179" s="399"/>
      <c r="S179" s="471"/>
      <c r="T179" s="562" t="s">
        <v>4</v>
      </c>
      <c r="U179" s="563"/>
      <c r="V179" s="563"/>
      <c r="W179" s="564"/>
      <c r="X179" s="106"/>
      <c r="Y179" s="572" t="s">
        <v>20</v>
      </c>
      <c r="Z179" s="574"/>
      <c r="AA179" s="572" t="s">
        <v>19</v>
      </c>
      <c r="AB179" s="573"/>
      <c r="AC179" s="574"/>
      <c r="AD179" s="575" t="s">
        <v>18</v>
      </c>
      <c r="AE179" s="576"/>
      <c r="AF179" s="577"/>
      <c r="AG179" s="70"/>
      <c r="AH179" s="70"/>
      <c r="AI179" s="70"/>
      <c r="AJ179" s="70"/>
      <c r="AK179" s="70"/>
      <c r="AL179" s="467" t="s">
        <v>326</v>
      </c>
      <c r="AM179" s="508"/>
      <c r="AN179" s="398" t="str">
        <f>AL181</f>
        <v>村中貴志</v>
      </c>
      <c r="AO179" s="399"/>
      <c r="AP179" s="399"/>
      <c r="AQ179" s="400"/>
      <c r="AR179" s="401" t="str">
        <f>AL184</f>
        <v>前田政紀</v>
      </c>
      <c r="AS179" s="399"/>
      <c r="AT179" s="399"/>
      <c r="AU179" s="400"/>
      <c r="AV179" s="401" t="str">
        <f>AL187</f>
        <v>櫻井玲寿</v>
      </c>
      <c r="AW179" s="399"/>
      <c r="AX179" s="399"/>
      <c r="AY179" s="400"/>
      <c r="AZ179" s="401" t="str">
        <f>AL190</f>
        <v>本川洋治</v>
      </c>
      <c r="BA179" s="399"/>
      <c r="BB179" s="399"/>
      <c r="BC179" s="471"/>
      <c r="BD179" s="562" t="s">
        <v>4</v>
      </c>
      <c r="BE179" s="563"/>
      <c r="BF179" s="563"/>
      <c r="BG179" s="564"/>
      <c r="BH179" s="106"/>
      <c r="BI179" s="572" t="s">
        <v>20</v>
      </c>
      <c r="BJ179" s="574"/>
      <c r="BK179" s="572" t="s">
        <v>19</v>
      </c>
      <c r="BL179" s="573"/>
      <c r="BM179" s="574"/>
      <c r="BN179" s="575" t="s">
        <v>18</v>
      </c>
      <c r="BO179" s="576"/>
      <c r="BP179" s="577"/>
    </row>
    <row r="180" spans="2:68" ht="12" customHeight="1" thickBot="1" x14ac:dyDescent="0.2">
      <c r="B180" s="469"/>
      <c r="C180" s="509"/>
      <c r="D180" s="463" t="str">
        <f>B182</f>
        <v>水谷淳子</v>
      </c>
      <c r="E180" s="464"/>
      <c r="F180" s="464"/>
      <c r="G180" s="465"/>
      <c r="H180" s="466" t="str">
        <f>B185</f>
        <v>卜部美桜</v>
      </c>
      <c r="I180" s="464"/>
      <c r="J180" s="464"/>
      <c r="K180" s="465"/>
      <c r="L180" s="466" t="str">
        <f>B188</f>
        <v>菊地華子</v>
      </c>
      <c r="M180" s="464"/>
      <c r="N180" s="464"/>
      <c r="O180" s="465"/>
      <c r="P180" s="466" t="str">
        <f>B191</f>
        <v>福田理恵</v>
      </c>
      <c r="Q180" s="464"/>
      <c r="R180" s="464"/>
      <c r="S180" s="472"/>
      <c r="T180" s="569" t="s">
        <v>3</v>
      </c>
      <c r="U180" s="570"/>
      <c r="V180" s="570"/>
      <c r="W180" s="571"/>
      <c r="X180" s="106"/>
      <c r="Y180" s="107" t="s">
        <v>17</v>
      </c>
      <c r="Z180" s="108" t="s">
        <v>1</v>
      </c>
      <c r="AA180" s="107" t="s">
        <v>21</v>
      </c>
      <c r="AB180" s="108" t="s">
        <v>16</v>
      </c>
      <c r="AC180" s="109" t="s">
        <v>15</v>
      </c>
      <c r="AD180" s="108" t="s">
        <v>21</v>
      </c>
      <c r="AE180" s="108" t="s">
        <v>16</v>
      </c>
      <c r="AF180" s="109" t="s">
        <v>15</v>
      </c>
      <c r="AG180" s="70"/>
      <c r="AH180" s="70"/>
      <c r="AI180" s="70"/>
      <c r="AJ180" s="70"/>
      <c r="AK180" s="70"/>
      <c r="AL180" s="469"/>
      <c r="AM180" s="509"/>
      <c r="AN180" s="463" t="str">
        <f>AL182</f>
        <v>渡部晃子</v>
      </c>
      <c r="AO180" s="464"/>
      <c r="AP180" s="464"/>
      <c r="AQ180" s="465"/>
      <c r="AR180" s="466" t="str">
        <f>AL185</f>
        <v>谷本優花</v>
      </c>
      <c r="AS180" s="464"/>
      <c r="AT180" s="464"/>
      <c r="AU180" s="465"/>
      <c r="AV180" s="466" t="str">
        <f>AL188</f>
        <v>下村麻友</v>
      </c>
      <c r="AW180" s="464"/>
      <c r="AX180" s="464"/>
      <c r="AY180" s="465"/>
      <c r="AZ180" s="466" t="str">
        <f>AL191</f>
        <v>大澤基江</v>
      </c>
      <c r="BA180" s="464"/>
      <c r="BB180" s="464"/>
      <c r="BC180" s="472"/>
      <c r="BD180" s="569" t="s">
        <v>3</v>
      </c>
      <c r="BE180" s="570"/>
      <c r="BF180" s="570"/>
      <c r="BG180" s="571"/>
      <c r="BH180" s="106"/>
      <c r="BI180" s="107" t="s">
        <v>17</v>
      </c>
      <c r="BJ180" s="108" t="s">
        <v>1</v>
      </c>
      <c r="BK180" s="107" t="s">
        <v>21</v>
      </c>
      <c r="BL180" s="108" t="s">
        <v>16</v>
      </c>
      <c r="BM180" s="109" t="s">
        <v>15</v>
      </c>
      <c r="BN180" s="108" t="s">
        <v>21</v>
      </c>
      <c r="BO180" s="108" t="s">
        <v>16</v>
      </c>
      <c r="BP180" s="109" t="s">
        <v>15</v>
      </c>
    </row>
    <row r="181" spans="2:68" ht="12" customHeight="1" x14ac:dyDescent="0.15">
      <c r="B181" s="28" t="s">
        <v>153</v>
      </c>
      <c r="C181" s="8" t="s">
        <v>36</v>
      </c>
      <c r="D181" s="452"/>
      <c r="E181" s="453"/>
      <c r="F181" s="453"/>
      <c r="G181" s="454"/>
      <c r="H181" s="110">
        <v>15</v>
      </c>
      <c r="I181" s="111" t="str">
        <f>IF(H181="","","-")</f>
        <v>-</v>
      </c>
      <c r="J181" s="112">
        <v>2</v>
      </c>
      <c r="K181" s="528" t="str">
        <f>IF(H181&lt;&gt;"",IF(H181&gt;J181,IF(H182&gt;J182,"○",IF(H183&gt;J183,"○","×")),IF(H182&gt;J182,IF(H183&gt;J183,"○","×"),"×")),"")</f>
        <v>○</v>
      </c>
      <c r="L181" s="110">
        <v>13</v>
      </c>
      <c r="M181" s="113" t="str">
        <f t="shared" ref="M181:M186" si="46">IF(L181="","","-")</f>
        <v>-</v>
      </c>
      <c r="N181" s="114">
        <v>15</v>
      </c>
      <c r="O181" s="528" t="str">
        <f>IF(L181&lt;&gt;"",IF(L181&gt;N181,IF(L182&gt;N182,"○",IF(L183&gt;N183,"○","×")),IF(L182&gt;N182,IF(L183&gt;N183,"○","×"),"×")),"")</f>
        <v>○</v>
      </c>
      <c r="P181" s="120">
        <v>15</v>
      </c>
      <c r="Q181" s="113" t="str">
        <f t="shared" ref="Q181:Q189" si="47">IF(P181="","","-")</f>
        <v>-</v>
      </c>
      <c r="R181" s="112">
        <v>8</v>
      </c>
      <c r="S181" s="529" t="str">
        <f>IF(P181&lt;&gt;"",IF(P181&gt;R181,IF(P182&gt;R182,"○",IF(P183&gt;R183,"○","×")),IF(P182&gt;R182,IF(P183&gt;R183,"○","×"),"×")),"")</f>
        <v>○</v>
      </c>
      <c r="T181" s="566" t="s">
        <v>418</v>
      </c>
      <c r="U181" s="567"/>
      <c r="V181" s="567"/>
      <c r="W181" s="568"/>
      <c r="X181" s="106"/>
      <c r="Y181" s="121"/>
      <c r="Z181" s="122"/>
      <c r="AA181" s="123"/>
      <c r="AB181" s="124"/>
      <c r="AC181" s="125"/>
      <c r="AD181" s="122"/>
      <c r="AE181" s="122"/>
      <c r="AF181" s="126"/>
      <c r="AG181" s="67"/>
      <c r="AH181" s="67"/>
      <c r="AI181" s="67"/>
      <c r="AJ181" s="67"/>
      <c r="AK181" s="67"/>
      <c r="AL181" s="28" t="s">
        <v>240</v>
      </c>
      <c r="AM181" s="8" t="s">
        <v>51</v>
      </c>
      <c r="AN181" s="452"/>
      <c r="AO181" s="453"/>
      <c r="AP181" s="453"/>
      <c r="AQ181" s="454"/>
      <c r="AR181" s="110">
        <v>13</v>
      </c>
      <c r="AS181" s="111" t="str">
        <f>IF(AR181="","","-")</f>
        <v>-</v>
      </c>
      <c r="AT181" s="112">
        <v>15</v>
      </c>
      <c r="AU181" s="528" t="str">
        <f>IF(AR181&lt;&gt;"",IF(AR181&gt;AT181,IF(AR182&gt;AT182,"○",IF(AR183&gt;AT183,"○","×")),IF(AR182&gt;AT182,IF(AR183&gt;AT183,"○","×"),"×")),"")</f>
        <v>×</v>
      </c>
      <c r="AV181" s="110">
        <v>15</v>
      </c>
      <c r="AW181" s="113" t="str">
        <f t="shared" ref="AW181:AW186" si="48">IF(AV181="","","-")</f>
        <v>-</v>
      </c>
      <c r="AX181" s="114">
        <v>7</v>
      </c>
      <c r="AY181" s="528" t="str">
        <f>IF(AV181&lt;&gt;"",IF(AV181&gt;AX181,IF(AV182&gt;AX182,"○",IF(AV183&gt;AX183,"○","×")),IF(AV182&gt;AX182,IF(AV183&gt;AX183,"○","×"),"×")),"")</f>
        <v>○</v>
      </c>
      <c r="AZ181" s="120">
        <v>15</v>
      </c>
      <c r="BA181" s="113" t="str">
        <f t="shared" ref="BA181:BA189" si="49">IF(AZ181="","","-")</f>
        <v>-</v>
      </c>
      <c r="BB181" s="112">
        <v>8</v>
      </c>
      <c r="BC181" s="529" t="str">
        <f>IF(AZ181&lt;&gt;"",IF(AZ181&gt;BB181,IF(AZ182&gt;BB182,"○",IF(AZ183&gt;BB183,"○","×")),IF(AZ182&gt;BB182,IF(AZ183&gt;BB183,"○","×"),"×")),"")</f>
        <v>○</v>
      </c>
      <c r="BD181" s="566" t="s">
        <v>419</v>
      </c>
      <c r="BE181" s="567"/>
      <c r="BF181" s="567"/>
      <c r="BG181" s="568"/>
      <c r="BH181" s="106"/>
      <c r="BI181" s="121"/>
      <c r="BJ181" s="122"/>
      <c r="BK181" s="123"/>
      <c r="BL181" s="124"/>
      <c r="BM181" s="125"/>
      <c r="BN181" s="122"/>
      <c r="BO181" s="122"/>
      <c r="BP181" s="126"/>
    </row>
    <row r="182" spans="2:68" ht="12" customHeight="1" x14ac:dyDescent="0.15">
      <c r="B182" s="28" t="s">
        <v>152</v>
      </c>
      <c r="C182" s="8" t="s">
        <v>36</v>
      </c>
      <c r="D182" s="455"/>
      <c r="E182" s="438"/>
      <c r="F182" s="438"/>
      <c r="G182" s="439"/>
      <c r="H182" s="110">
        <v>15</v>
      </c>
      <c r="I182" s="111" t="str">
        <f>IF(H182="","","-")</f>
        <v>-</v>
      </c>
      <c r="J182" s="127">
        <v>12</v>
      </c>
      <c r="K182" s="503"/>
      <c r="L182" s="110">
        <v>15</v>
      </c>
      <c r="M182" s="111" t="str">
        <f t="shared" si="46"/>
        <v>-</v>
      </c>
      <c r="N182" s="112">
        <v>6</v>
      </c>
      <c r="O182" s="503"/>
      <c r="P182" s="110">
        <v>15</v>
      </c>
      <c r="Q182" s="111" t="str">
        <f t="shared" si="47"/>
        <v>-</v>
      </c>
      <c r="R182" s="112">
        <v>12</v>
      </c>
      <c r="S182" s="506"/>
      <c r="T182" s="495"/>
      <c r="U182" s="496"/>
      <c r="V182" s="496"/>
      <c r="W182" s="497"/>
      <c r="X182" s="106"/>
      <c r="Y182" s="121">
        <f>COUNTIF(D181:S183,"○")</f>
        <v>3</v>
      </c>
      <c r="Z182" s="122">
        <f>COUNTIF(D181:S183,"×")</f>
        <v>0</v>
      </c>
      <c r="AA182" s="129">
        <f>(IF((D181&gt;F181),1,0))+(IF((D182&gt;F182),1,0))+(IF((D183&gt;F183),1,0))+(IF((H181&gt;J181),1,0))+(IF((H182&gt;J182),1,0))+(IF((H183&gt;J183),1,0))+(IF((L181&gt;N181),1,0))+(IF((L182&gt;N182),1,0))+(IF((L183&gt;N183),1,0))+(IF((P181&gt;R181),1,0))+(IF((P182&gt;R182),1,0))+(IF((P183&gt;R183),1,0))</f>
        <v>6</v>
      </c>
      <c r="AB182" s="130">
        <f>(IF((D181&lt;F181),1,0))+(IF((D182&lt;F182),1,0))+(IF((D183&lt;F183),1,0))+(IF((H181&lt;J181),1,0))+(IF((H182&lt;J182),1,0))+(IF((H183&lt;J183),1,0))+(IF((L181&lt;N181),1,0))+(IF((L182&lt;N182),1,0))+(IF((L183&lt;N183),1,0))+(IF((P181&lt;R181),1,0))+(IF((P182&lt;R182),1,0))+(IF((P183&lt;R183),1,0))</f>
        <v>1</v>
      </c>
      <c r="AC182" s="131">
        <f>AA182-AB182</f>
        <v>5</v>
      </c>
      <c r="AD182" s="122">
        <f>SUM(D181:D183,H181:H183,L181:L183,P181:P183)</f>
        <v>103</v>
      </c>
      <c r="AE182" s="122">
        <f>SUM(F181:F183,J181:J183,N181:N183,R181:R183)</f>
        <v>67</v>
      </c>
      <c r="AF182" s="126">
        <f>AD182-AE182</f>
        <v>36</v>
      </c>
      <c r="AG182" s="67"/>
      <c r="AH182" s="67"/>
      <c r="AI182" s="67"/>
      <c r="AJ182" s="67"/>
      <c r="AK182" s="67"/>
      <c r="AL182" s="28" t="s">
        <v>239</v>
      </c>
      <c r="AM182" s="8" t="s">
        <v>51</v>
      </c>
      <c r="AN182" s="455"/>
      <c r="AO182" s="438"/>
      <c r="AP182" s="438"/>
      <c r="AQ182" s="439"/>
      <c r="AR182" s="110">
        <v>13</v>
      </c>
      <c r="AS182" s="111" t="str">
        <f>IF(AR182="","","-")</f>
        <v>-</v>
      </c>
      <c r="AT182" s="127">
        <v>15</v>
      </c>
      <c r="AU182" s="503"/>
      <c r="AV182" s="110">
        <v>15</v>
      </c>
      <c r="AW182" s="111" t="str">
        <f t="shared" si="48"/>
        <v>-</v>
      </c>
      <c r="AX182" s="112">
        <v>7</v>
      </c>
      <c r="AY182" s="503"/>
      <c r="AZ182" s="110">
        <v>15</v>
      </c>
      <c r="BA182" s="111" t="str">
        <f t="shared" si="49"/>
        <v>-</v>
      </c>
      <c r="BB182" s="112">
        <v>3</v>
      </c>
      <c r="BC182" s="506"/>
      <c r="BD182" s="495"/>
      <c r="BE182" s="496"/>
      <c r="BF182" s="496"/>
      <c r="BG182" s="497"/>
      <c r="BH182" s="106"/>
      <c r="BI182" s="121">
        <f>COUNTIF(AN181:BC183,"○")</f>
        <v>2</v>
      </c>
      <c r="BJ182" s="122">
        <f>COUNTIF(AN181:BC183,"×")</f>
        <v>1</v>
      </c>
      <c r="BK182" s="129">
        <f>(IF((AN181&gt;AP181),1,0))+(IF((AN182&gt;AP182),1,0))+(IF((AN183&gt;AP183),1,0))+(IF((AR181&gt;AT181),1,0))+(IF((AR182&gt;AT182),1,0))+(IF((AR183&gt;AT183),1,0))+(IF((AV181&gt;AX181),1,0))+(IF((AV182&gt;AX182),1,0))+(IF((AV183&gt;AX183),1,0))+(IF((AZ181&gt;BB181),1,0))+(IF((AZ182&gt;BB182),1,0))+(IF((AZ183&gt;BB183),1,0))</f>
        <v>4</v>
      </c>
      <c r="BL182" s="130">
        <f>(IF((AN181&lt;AP181),1,0))+(IF((AN182&lt;AP182),1,0))+(IF((AN183&lt;AP183),1,0))+(IF((AR181&lt;AT181),1,0))+(IF((AR182&lt;AT182),1,0))+(IF((AR183&lt;AT183),1,0))+(IF((AV181&lt;AX181),1,0))+(IF((AV182&lt;AX182),1,0))+(IF((AV183&lt;AX183),1,0))+(IF((AZ181&lt;BB181),1,0))+(IF((AZ182&lt;BB182),1,0))+(IF((AZ183&lt;BB183),1,0))</f>
        <v>2</v>
      </c>
      <c r="BM182" s="131">
        <f>BK182-BL182</f>
        <v>2</v>
      </c>
      <c r="BN182" s="122">
        <f>SUM(AN181:AN183,AR181:AR183,AV181:AV183,AZ181:AZ183)</f>
        <v>86</v>
      </c>
      <c r="BO182" s="122">
        <f>SUM(AP181:AP183,AT181:AT183,AX181:AX183,BB181:BB183)</f>
        <v>55</v>
      </c>
      <c r="BP182" s="126">
        <f>BN182-BO182</f>
        <v>31</v>
      </c>
    </row>
    <row r="183" spans="2:68" ht="12" customHeight="1" x14ac:dyDescent="0.15">
      <c r="B183" s="11"/>
      <c r="C183" s="32" t="s">
        <v>150</v>
      </c>
      <c r="D183" s="456"/>
      <c r="E183" s="441"/>
      <c r="F183" s="441"/>
      <c r="G183" s="442"/>
      <c r="H183" s="132"/>
      <c r="I183" s="111" t="str">
        <f>IF(H183="","","-")</f>
        <v/>
      </c>
      <c r="J183" s="133"/>
      <c r="K183" s="504"/>
      <c r="L183" s="132">
        <v>15</v>
      </c>
      <c r="M183" s="134" t="str">
        <f t="shared" si="46"/>
        <v>-</v>
      </c>
      <c r="N183" s="133">
        <v>12</v>
      </c>
      <c r="O183" s="503"/>
      <c r="P183" s="132"/>
      <c r="Q183" s="134" t="str">
        <f t="shared" si="47"/>
        <v/>
      </c>
      <c r="R183" s="133"/>
      <c r="S183" s="506"/>
      <c r="T183" s="89">
        <f>Y182</f>
        <v>3</v>
      </c>
      <c r="U183" s="33" t="s">
        <v>2</v>
      </c>
      <c r="V183" s="33">
        <f>Z182</f>
        <v>0</v>
      </c>
      <c r="W183" s="34" t="s">
        <v>1</v>
      </c>
      <c r="X183" s="106"/>
      <c r="Y183" s="121"/>
      <c r="Z183" s="122"/>
      <c r="AA183" s="121"/>
      <c r="AB183" s="122"/>
      <c r="AC183" s="126"/>
      <c r="AD183" s="122"/>
      <c r="AE183" s="122"/>
      <c r="AF183" s="126"/>
      <c r="AG183" s="33"/>
      <c r="AH183" s="33"/>
      <c r="AI183" s="33"/>
      <c r="AJ183" s="33"/>
      <c r="AK183" s="33"/>
      <c r="AL183" s="11"/>
      <c r="AM183" s="52" t="s">
        <v>90</v>
      </c>
      <c r="AN183" s="456"/>
      <c r="AO183" s="441"/>
      <c r="AP183" s="441"/>
      <c r="AQ183" s="442"/>
      <c r="AR183" s="132"/>
      <c r="AS183" s="111" t="str">
        <f>IF(AR183="","","-")</f>
        <v/>
      </c>
      <c r="AT183" s="133"/>
      <c r="AU183" s="504"/>
      <c r="AV183" s="132"/>
      <c r="AW183" s="134" t="str">
        <f t="shared" si="48"/>
        <v/>
      </c>
      <c r="AX183" s="133"/>
      <c r="AY183" s="503"/>
      <c r="AZ183" s="132"/>
      <c r="BA183" s="134" t="str">
        <f t="shared" si="49"/>
        <v/>
      </c>
      <c r="BB183" s="133"/>
      <c r="BC183" s="506"/>
      <c r="BD183" s="89">
        <f>BI182</f>
        <v>2</v>
      </c>
      <c r="BE183" s="33" t="s">
        <v>2</v>
      </c>
      <c r="BF183" s="33">
        <f>BJ182</f>
        <v>1</v>
      </c>
      <c r="BG183" s="34" t="s">
        <v>1</v>
      </c>
      <c r="BH183" s="106"/>
      <c r="BI183" s="121"/>
      <c r="BJ183" s="122"/>
      <c r="BK183" s="121"/>
      <c r="BL183" s="122"/>
      <c r="BM183" s="126"/>
      <c r="BN183" s="122"/>
      <c r="BO183" s="122"/>
      <c r="BP183" s="126"/>
    </row>
    <row r="184" spans="2:68" ht="12" customHeight="1" x14ac:dyDescent="0.15">
      <c r="B184" s="28" t="s">
        <v>277</v>
      </c>
      <c r="C184" s="6" t="s">
        <v>276</v>
      </c>
      <c r="D184" s="138">
        <f>IF(J181="","",J181)</f>
        <v>2</v>
      </c>
      <c r="E184" s="111" t="str">
        <f t="shared" ref="E184:E192" si="50">IF(D184="","","-")</f>
        <v>-</v>
      </c>
      <c r="F184" s="139">
        <f>IF(H181="","",H181)</f>
        <v>15</v>
      </c>
      <c r="G184" s="431" t="str">
        <f>IF(K181="","",IF(K181="○","×",IF(K181="×","○")))</f>
        <v>×</v>
      </c>
      <c r="H184" s="434"/>
      <c r="I184" s="435"/>
      <c r="J184" s="435"/>
      <c r="K184" s="436"/>
      <c r="L184" s="110">
        <v>3</v>
      </c>
      <c r="M184" s="111" t="str">
        <f t="shared" si="46"/>
        <v>-</v>
      </c>
      <c r="N184" s="112">
        <v>15</v>
      </c>
      <c r="O184" s="539" t="str">
        <f>IF(L184&lt;&gt;"",IF(L184&gt;N184,IF(L185&gt;N185,"○",IF(L186&gt;N186,"○","×")),IF(L185&gt;N185,IF(L186&gt;N186,"○","×"),"×")),"")</f>
        <v>×</v>
      </c>
      <c r="P184" s="110">
        <v>9</v>
      </c>
      <c r="Q184" s="111" t="str">
        <f t="shared" si="47"/>
        <v>-</v>
      </c>
      <c r="R184" s="112">
        <v>15</v>
      </c>
      <c r="S184" s="505" t="str">
        <f>IF(P184&lt;&gt;"",IF(P184&gt;R184,IF(P185&gt;R185,"○",IF(P186&gt;R186,"○","×")),IF(P185&gt;R185,IF(P186&gt;R186,"○","×"),"×")),"")</f>
        <v>×</v>
      </c>
      <c r="T184" s="492" t="s">
        <v>421</v>
      </c>
      <c r="U184" s="493"/>
      <c r="V184" s="493"/>
      <c r="W184" s="494"/>
      <c r="X184" s="106"/>
      <c r="Y184" s="123"/>
      <c r="Z184" s="124"/>
      <c r="AA184" s="123"/>
      <c r="AB184" s="124"/>
      <c r="AC184" s="125"/>
      <c r="AD184" s="124"/>
      <c r="AE184" s="124"/>
      <c r="AF184" s="125"/>
      <c r="AG184" s="67"/>
      <c r="AH184" s="67"/>
      <c r="AI184" s="67"/>
      <c r="AJ184" s="67"/>
      <c r="AK184" s="67"/>
      <c r="AL184" s="5" t="s">
        <v>146</v>
      </c>
      <c r="AM184" s="8" t="s">
        <v>348</v>
      </c>
      <c r="AN184" s="138">
        <f>IF(AT181="","",AT181)</f>
        <v>15</v>
      </c>
      <c r="AO184" s="111" t="str">
        <f t="shared" ref="AO184:AO192" si="51">IF(AN184="","","-")</f>
        <v>-</v>
      </c>
      <c r="AP184" s="139">
        <f>IF(AR181="","",AR181)</f>
        <v>13</v>
      </c>
      <c r="AQ184" s="431" t="str">
        <f>IF(AU181="","",IF(AU181="○","×",IF(AU181="×","○")))</f>
        <v>○</v>
      </c>
      <c r="AR184" s="434"/>
      <c r="AS184" s="435"/>
      <c r="AT184" s="435"/>
      <c r="AU184" s="436"/>
      <c r="AV184" s="110">
        <v>15</v>
      </c>
      <c r="AW184" s="111" t="str">
        <f t="shared" si="48"/>
        <v>-</v>
      </c>
      <c r="AX184" s="112">
        <v>3</v>
      </c>
      <c r="AY184" s="539" t="str">
        <f>IF(AV184&lt;&gt;"",IF(AV184&gt;AX184,IF(AV185&gt;AX185,"○",IF(AV186&gt;AX186,"○","×")),IF(AV185&gt;AX185,IF(AV186&gt;AX186,"○","×"),"×")),"")</f>
        <v>○</v>
      </c>
      <c r="AZ184" s="110">
        <v>15</v>
      </c>
      <c r="BA184" s="111" t="str">
        <f t="shared" si="49"/>
        <v>-</v>
      </c>
      <c r="BB184" s="112">
        <v>12</v>
      </c>
      <c r="BC184" s="505" t="str">
        <f>IF(AZ184&lt;&gt;"",IF(AZ184&gt;BB184,IF(AZ185&gt;BB185,"○",IF(AZ186&gt;BB186,"○","×")),IF(AZ185&gt;BB185,IF(AZ186&gt;BB186,"○","×"),"×")),"")</f>
        <v>○</v>
      </c>
      <c r="BD184" s="492" t="s">
        <v>418</v>
      </c>
      <c r="BE184" s="493"/>
      <c r="BF184" s="493"/>
      <c r="BG184" s="494"/>
      <c r="BH184" s="106"/>
      <c r="BI184" s="123"/>
      <c r="BJ184" s="124"/>
      <c r="BK184" s="123"/>
      <c r="BL184" s="124"/>
      <c r="BM184" s="125"/>
      <c r="BN184" s="124"/>
      <c r="BO184" s="124"/>
      <c r="BP184" s="125"/>
    </row>
    <row r="185" spans="2:68" ht="12" customHeight="1" x14ac:dyDescent="0.15">
      <c r="B185" s="28" t="s">
        <v>274</v>
      </c>
      <c r="C185" s="8" t="s">
        <v>276</v>
      </c>
      <c r="D185" s="138">
        <f>IF(J182="","",J182)</f>
        <v>12</v>
      </c>
      <c r="E185" s="111" t="str">
        <f t="shared" si="50"/>
        <v>-</v>
      </c>
      <c r="F185" s="139">
        <f>IF(H182="","",H182)</f>
        <v>15</v>
      </c>
      <c r="G185" s="432" t="str">
        <f>IF(I182="","",I182)</f>
        <v>-</v>
      </c>
      <c r="H185" s="437"/>
      <c r="I185" s="438"/>
      <c r="J185" s="438"/>
      <c r="K185" s="439"/>
      <c r="L185" s="110">
        <v>15</v>
      </c>
      <c r="M185" s="111" t="str">
        <f t="shared" si="46"/>
        <v>-</v>
      </c>
      <c r="N185" s="112">
        <v>9</v>
      </c>
      <c r="O185" s="503"/>
      <c r="P185" s="110">
        <v>4</v>
      </c>
      <c r="Q185" s="111" t="str">
        <f t="shared" si="47"/>
        <v>-</v>
      </c>
      <c r="R185" s="112">
        <v>15</v>
      </c>
      <c r="S185" s="506"/>
      <c r="T185" s="495"/>
      <c r="U185" s="496"/>
      <c r="V185" s="496"/>
      <c r="W185" s="497"/>
      <c r="X185" s="106"/>
      <c r="Y185" s="121">
        <f>COUNTIF(D184:S186,"○")</f>
        <v>0</v>
      </c>
      <c r="Z185" s="122">
        <f>COUNTIF(D184:S186,"×")</f>
        <v>3</v>
      </c>
      <c r="AA185" s="129">
        <f>(IF((D184&gt;F184),1,0))+(IF((D185&gt;F185),1,0))+(IF((D186&gt;F186),1,0))+(IF((H184&gt;J184),1,0))+(IF((H185&gt;J185),1,0))+(IF((H186&gt;J186),1,0))+(IF((L184&gt;N184),1,0))+(IF((L185&gt;N185),1,0))+(IF((L186&gt;N186),1,0))+(IF((P184&gt;R184),1,0))+(IF((P185&gt;R185),1,0))+(IF((P186&gt;R186),1,0))</f>
        <v>1</v>
      </c>
      <c r="AB185" s="130">
        <f>(IF((D184&lt;F184),1,0))+(IF((D185&lt;F185),1,0))+(IF((D186&lt;F186),1,0))+(IF((H184&lt;J184),1,0))+(IF((H185&lt;J185),1,0))+(IF((H186&lt;J186),1,0))+(IF((L184&lt;N184),1,0))+(IF((L185&lt;N185),1,0))+(IF((L186&lt;N186),1,0))+(IF((P184&lt;R184),1,0))+(IF((P185&lt;R185),1,0))+(IF((P186&lt;R186),1,0))</f>
        <v>6</v>
      </c>
      <c r="AC185" s="131">
        <f>AA185-AB185</f>
        <v>-5</v>
      </c>
      <c r="AD185" s="122">
        <f>SUM(D184:D186,H184:H186,L184:L186,P184:P186)</f>
        <v>58</v>
      </c>
      <c r="AE185" s="122">
        <f>SUM(F184:F186,J184:J186,N184:N186,R184:R186)</f>
        <v>99</v>
      </c>
      <c r="AF185" s="126">
        <f>AD185-AE185</f>
        <v>-41</v>
      </c>
      <c r="AG185" s="67"/>
      <c r="AH185" s="67"/>
      <c r="AI185" s="67"/>
      <c r="AJ185" s="67"/>
      <c r="AK185" s="67"/>
      <c r="AL185" s="28" t="s">
        <v>145</v>
      </c>
      <c r="AM185" s="8" t="s">
        <v>348</v>
      </c>
      <c r="AN185" s="138">
        <f>IF(AT182="","",AT182)</f>
        <v>15</v>
      </c>
      <c r="AO185" s="111" t="str">
        <f t="shared" si="51"/>
        <v>-</v>
      </c>
      <c r="AP185" s="139">
        <f>IF(AR182="","",AR182)</f>
        <v>13</v>
      </c>
      <c r="AQ185" s="432" t="str">
        <f>IF(AS182="","",AS182)</f>
        <v>-</v>
      </c>
      <c r="AR185" s="437"/>
      <c r="AS185" s="438"/>
      <c r="AT185" s="438"/>
      <c r="AU185" s="439"/>
      <c r="AV185" s="110">
        <v>15</v>
      </c>
      <c r="AW185" s="111" t="str">
        <f t="shared" si="48"/>
        <v>-</v>
      </c>
      <c r="AX185" s="112">
        <v>7</v>
      </c>
      <c r="AY185" s="503"/>
      <c r="AZ185" s="110">
        <v>15</v>
      </c>
      <c r="BA185" s="111" t="str">
        <f t="shared" si="49"/>
        <v>-</v>
      </c>
      <c r="BB185" s="112">
        <v>5</v>
      </c>
      <c r="BC185" s="506"/>
      <c r="BD185" s="495"/>
      <c r="BE185" s="496"/>
      <c r="BF185" s="496"/>
      <c r="BG185" s="497"/>
      <c r="BH185" s="106"/>
      <c r="BI185" s="121">
        <f>COUNTIF(AN184:BC186,"○")</f>
        <v>3</v>
      </c>
      <c r="BJ185" s="122">
        <f>COUNTIF(AN184:BC186,"×")</f>
        <v>0</v>
      </c>
      <c r="BK185" s="129">
        <f>(IF((AN184&gt;AP184),1,0))+(IF((AN185&gt;AP185),1,0))+(IF((AN186&gt;AP186),1,0))+(IF((AR184&gt;AT184),1,0))+(IF((AR185&gt;AT185),1,0))+(IF((AR186&gt;AT186),1,0))+(IF((AV184&gt;AX184),1,0))+(IF((AV185&gt;AX185),1,0))+(IF((AV186&gt;AX186),1,0))+(IF((AZ184&gt;BB184),1,0))+(IF((AZ185&gt;BB185),1,0))+(IF((AZ186&gt;BB186),1,0))</f>
        <v>6</v>
      </c>
      <c r="BL185" s="130">
        <f>(IF((AN184&lt;AP184),1,0))+(IF((AN185&lt;AP185),1,0))+(IF((AN186&lt;AP186),1,0))+(IF((AR184&lt;AT184),1,0))+(IF((AR185&lt;AT185),1,0))+(IF((AR186&lt;AT186),1,0))+(IF((AV184&lt;AX184),1,0))+(IF((AV185&lt;AX185),1,0))+(IF((AV186&lt;AX186),1,0))+(IF((AZ184&lt;BB184),1,0))+(IF((AZ185&lt;BB185),1,0))+(IF((AZ186&lt;BB186),1,0))</f>
        <v>0</v>
      </c>
      <c r="BM185" s="131">
        <f>BK185-BL185</f>
        <v>6</v>
      </c>
      <c r="BN185" s="122">
        <f>SUM(AN184:AN186,AR184:AR186,AV184:AV186,AZ184:AZ186)</f>
        <v>90</v>
      </c>
      <c r="BO185" s="122">
        <f>SUM(AP184:AP186,AT184:AT186,AX184:AX186,BB184:BB186)</f>
        <v>53</v>
      </c>
      <c r="BP185" s="126">
        <f>BN185-BO185</f>
        <v>37</v>
      </c>
    </row>
    <row r="186" spans="2:68" ht="12" customHeight="1" x14ac:dyDescent="0.15">
      <c r="B186" s="11"/>
      <c r="C186" s="12" t="s">
        <v>90</v>
      </c>
      <c r="D186" s="149" t="str">
        <f>IF(J183="","",J183)</f>
        <v/>
      </c>
      <c r="E186" s="111" t="str">
        <f t="shared" si="50"/>
        <v/>
      </c>
      <c r="F186" s="150" t="str">
        <f>IF(H183="","",H183)</f>
        <v/>
      </c>
      <c r="G186" s="433" t="str">
        <f>IF(I183="","",I183)</f>
        <v/>
      </c>
      <c r="H186" s="440"/>
      <c r="I186" s="441"/>
      <c r="J186" s="441"/>
      <c r="K186" s="442"/>
      <c r="L186" s="132">
        <v>13</v>
      </c>
      <c r="M186" s="111" t="str">
        <f t="shared" si="46"/>
        <v>-</v>
      </c>
      <c r="N186" s="133">
        <v>15</v>
      </c>
      <c r="O186" s="504"/>
      <c r="P186" s="132"/>
      <c r="Q186" s="134" t="str">
        <f t="shared" si="47"/>
        <v/>
      </c>
      <c r="R186" s="133"/>
      <c r="S186" s="507"/>
      <c r="T186" s="89">
        <f>Y185</f>
        <v>0</v>
      </c>
      <c r="U186" s="33" t="s">
        <v>2</v>
      </c>
      <c r="V186" s="33">
        <f>Z185</f>
        <v>3</v>
      </c>
      <c r="W186" s="34" t="s">
        <v>1</v>
      </c>
      <c r="X186" s="106"/>
      <c r="Y186" s="156"/>
      <c r="Z186" s="157"/>
      <c r="AA186" s="156"/>
      <c r="AB186" s="157"/>
      <c r="AC186" s="158"/>
      <c r="AD186" s="157"/>
      <c r="AE186" s="157"/>
      <c r="AF186" s="158"/>
      <c r="AG186" s="33"/>
      <c r="AH186" s="33"/>
      <c r="AI186" s="33"/>
      <c r="AJ186" s="33"/>
      <c r="AK186" s="33"/>
      <c r="AL186" s="11"/>
      <c r="AM186" s="12" t="s">
        <v>139</v>
      </c>
      <c r="AN186" s="149" t="str">
        <f>IF(AT183="","",AT183)</f>
        <v/>
      </c>
      <c r="AO186" s="111" t="str">
        <f t="shared" si="51"/>
        <v/>
      </c>
      <c r="AP186" s="150" t="str">
        <f>IF(AR183="","",AR183)</f>
        <v/>
      </c>
      <c r="AQ186" s="433" t="str">
        <f>IF(AS183="","",AS183)</f>
        <v/>
      </c>
      <c r="AR186" s="440"/>
      <c r="AS186" s="441"/>
      <c r="AT186" s="441"/>
      <c r="AU186" s="442"/>
      <c r="AV186" s="132"/>
      <c r="AW186" s="111" t="str">
        <f t="shared" si="48"/>
        <v/>
      </c>
      <c r="AX186" s="133"/>
      <c r="AY186" s="504"/>
      <c r="AZ186" s="132"/>
      <c r="BA186" s="134" t="str">
        <f t="shared" si="49"/>
        <v/>
      </c>
      <c r="BB186" s="133"/>
      <c r="BC186" s="507"/>
      <c r="BD186" s="89">
        <f>BI185</f>
        <v>3</v>
      </c>
      <c r="BE186" s="33" t="s">
        <v>2</v>
      </c>
      <c r="BF186" s="33">
        <f>BJ185</f>
        <v>0</v>
      </c>
      <c r="BG186" s="34" t="s">
        <v>1</v>
      </c>
      <c r="BH186" s="106"/>
      <c r="BI186" s="156"/>
      <c r="BJ186" s="157"/>
      <c r="BK186" s="156"/>
      <c r="BL186" s="157"/>
      <c r="BM186" s="158"/>
      <c r="BN186" s="157"/>
      <c r="BO186" s="157"/>
      <c r="BP186" s="158"/>
    </row>
    <row r="187" spans="2:68" ht="12" customHeight="1" x14ac:dyDescent="0.15">
      <c r="B187" s="7" t="s">
        <v>131</v>
      </c>
      <c r="C187" s="8" t="s">
        <v>347</v>
      </c>
      <c r="D187" s="138">
        <f>IF(N181="","",N181)</f>
        <v>15</v>
      </c>
      <c r="E187" s="141" t="str">
        <f t="shared" si="50"/>
        <v>-</v>
      </c>
      <c r="F187" s="139">
        <f>IF(L181="","",L181)</f>
        <v>13</v>
      </c>
      <c r="G187" s="431" t="str">
        <f>IF(O181="","",IF(O181="○","×",IF(O181="×","○")))</f>
        <v>×</v>
      </c>
      <c r="H187" s="159">
        <f>IF(N184="","",N184)</f>
        <v>15</v>
      </c>
      <c r="I187" s="111" t="str">
        <f t="shared" ref="I187:I192" si="52">IF(H187="","","-")</f>
        <v>-</v>
      </c>
      <c r="J187" s="139">
        <f>IF(L184="","",L184)</f>
        <v>3</v>
      </c>
      <c r="K187" s="431" t="str">
        <f>IF(O184="","",IF(O184="○","×",IF(O184="×","○")))</f>
        <v>○</v>
      </c>
      <c r="L187" s="434"/>
      <c r="M187" s="435"/>
      <c r="N187" s="435"/>
      <c r="O187" s="436"/>
      <c r="P187" s="110">
        <v>15</v>
      </c>
      <c r="Q187" s="111" t="str">
        <f t="shared" si="47"/>
        <v>-</v>
      </c>
      <c r="R187" s="112">
        <v>10</v>
      </c>
      <c r="S187" s="506" t="str">
        <f>IF(P187&lt;&gt;"",IF(P187&gt;R187,IF(P188&gt;R188,"○",IF(P189&gt;R189,"○","×")),IF(P188&gt;R188,IF(P189&gt;R189,"○","×"),"×")),"")</f>
        <v>○</v>
      </c>
      <c r="T187" s="492" t="s">
        <v>419</v>
      </c>
      <c r="U187" s="493"/>
      <c r="V187" s="493"/>
      <c r="W187" s="494"/>
      <c r="X187" s="106"/>
      <c r="Y187" s="121"/>
      <c r="Z187" s="122"/>
      <c r="AA187" s="121"/>
      <c r="AB187" s="122"/>
      <c r="AC187" s="126"/>
      <c r="AD187" s="122"/>
      <c r="AE187" s="122"/>
      <c r="AF187" s="126"/>
      <c r="AG187" s="67"/>
      <c r="AH187" s="67"/>
      <c r="AI187" s="67"/>
      <c r="AJ187" s="67"/>
      <c r="AK187" s="67"/>
      <c r="AL187" s="7" t="s">
        <v>221</v>
      </c>
      <c r="AM187" s="8" t="s">
        <v>220</v>
      </c>
      <c r="AN187" s="138">
        <f>IF(AX181="","",AX181)</f>
        <v>7</v>
      </c>
      <c r="AO187" s="141" t="str">
        <f t="shared" si="51"/>
        <v>-</v>
      </c>
      <c r="AP187" s="139">
        <f>IF(AV181="","",AV181)</f>
        <v>15</v>
      </c>
      <c r="AQ187" s="431" t="str">
        <f>IF(AY181="","",IF(AY181="○","×",IF(AY181="×","○")))</f>
        <v>×</v>
      </c>
      <c r="AR187" s="159">
        <f>IF(AX184="","",AX184)</f>
        <v>3</v>
      </c>
      <c r="AS187" s="111" t="str">
        <f t="shared" ref="AS187:AS192" si="53">IF(AR187="","","-")</f>
        <v>-</v>
      </c>
      <c r="AT187" s="139">
        <f>IF(AV184="","",AV184)</f>
        <v>15</v>
      </c>
      <c r="AU187" s="431" t="str">
        <f>IF(AY184="","",IF(AY184="○","×",IF(AY184="×","○")))</f>
        <v>×</v>
      </c>
      <c r="AV187" s="434"/>
      <c r="AW187" s="435"/>
      <c r="AX187" s="435"/>
      <c r="AY187" s="436"/>
      <c r="AZ187" s="110">
        <v>9</v>
      </c>
      <c r="BA187" s="111" t="str">
        <f t="shared" si="49"/>
        <v>-</v>
      </c>
      <c r="BB187" s="112">
        <v>15</v>
      </c>
      <c r="BC187" s="506" t="str">
        <f>IF(AZ187&lt;&gt;"",IF(AZ187&gt;BB187,IF(AZ188&gt;BB188,"○",IF(AZ189&gt;BB189,"○","×")),IF(AZ188&gt;BB188,IF(AZ189&gt;BB189,"○","×"),"×")),"")</f>
        <v>×</v>
      </c>
      <c r="BD187" s="492" t="s">
        <v>421</v>
      </c>
      <c r="BE187" s="493"/>
      <c r="BF187" s="493"/>
      <c r="BG187" s="494"/>
      <c r="BH187" s="106"/>
      <c r="BI187" s="121"/>
      <c r="BJ187" s="122"/>
      <c r="BK187" s="121"/>
      <c r="BL187" s="122"/>
      <c r="BM187" s="126"/>
      <c r="BN187" s="122"/>
      <c r="BO187" s="122"/>
      <c r="BP187" s="126"/>
    </row>
    <row r="188" spans="2:68" ht="12" customHeight="1" x14ac:dyDescent="0.15">
      <c r="B188" s="7" t="s">
        <v>129</v>
      </c>
      <c r="C188" s="8" t="s">
        <v>347</v>
      </c>
      <c r="D188" s="138">
        <f>IF(N182="","",N182)</f>
        <v>6</v>
      </c>
      <c r="E188" s="111" t="str">
        <f t="shared" si="50"/>
        <v>-</v>
      </c>
      <c r="F188" s="139">
        <f>IF(L182="","",L182)</f>
        <v>15</v>
      </c>
      <c r="G188" s="432" t="str">
        <f>IF(I185="","",I185)</f>
        <v/>
      </c>
      <c r="H188" s="159">
        <f>IF(N185="","",N185)</f>
        <v>9</v>
      </c>
      <c r="I188" s="111" t="str">
        <f t="shared" si="52"/>
        <v>-</v>
      </c>
      <c r="J188" s="139">
        <f>IF(L185="","",L185)</f>
        <v>15</v>
      </c>
      <c r="K188" s="432" t="str">
        <f>IF(M185="","",M185)</f>
        <v>-</v>
      </c>
      <c r="L188" s="437"/>
      <c r="M188" s="438"/>
      <c r="N188" s="438"/>
      <c r="O188" s="439"/>
      <c r="P188" s="110">
        <v>15</v>
      </c>
      <c r="Q188" s="111" t="str">
        <f t="shared" si="47"/>
        <v>-</v>
      </c>
      <c r="R188" s="112">
        <v>10</v>
      </c>
      <c r="S188" s="506"/>
      <c r="T188" s="495"/>
      <c r="U188" s="496"/>
      <c r="V188" s="496"/>
      <c r="W188" s="497"/>
      <c r="X188" s="106"/>
      <c r="Y188" s="121">
        <f>COUNTIF(D187:S189,"○")</f>
        <v>2</v>
      </c>
      <c r="Z188" s="122">
        <f>COUNTIF(D187:S189,"×")</f>
        <v>1</v>
      </c>
      <c r="AA188" s="129">
        <f>(IF((D187&gt;F187),1,0))+(IF((D188&gt;F188),1,0))+(IF((D189&gt;F189),1,0))+(IF((H187&gt;J187),1,0))+(IF((H188&gt;J188),1,0))+(IF((H189&gt;J189),1,0))+(IF((L187&gt;N187),1,0))+(IF((L188&gt;N188),1,0))+(IF((L189&gt;N189),1,0))+(IF((P187&gt;R187),1,0))+(IF((P188&gt;R188),1,0))+(IF((P189&gt;R189),1,0))</f>
        <v>5</v>
      </c>
      <c r="AB188" s="130">
        <f>(IF((D187&lt;F187),1,0))+(IF((D188&lt;F188),1,0))+(IF((D189&lt;F189),1,0))+(IF((H187&lt;J187),1,0))+(IF((H188&lt;J188),1,0))+(IF((H189&lt;J189),1,0))+(IF((L187&lt;N187),1,0))+(IF((L188&lt;N188),1,0))+(IF((L189&lt;N189),1,0))+(IF((P187&lt;R187),1,0))+(IF((P188&lt;R188),1,0))+(IF((P189&lt;R189),1,0))</f>
        <v>3</v>
      </c>
      <c r="AC188" s="131">
        <f>AA188-AB188</f>
        <v>2</v>
      </c>
      <c r="AD188" s="122">
        <f>SUM(D187:D189,H187:H189,L187:L189,P187:P189)</f>
        <v>102</v>
      </c>
      <c r="AE188" s="122">
        <f>SUM(F187:F189,J187:J189,N187:N189,R187:R189)</f>
        <v>94</v>
      </c>
      <c r="AF188" s="126">
        <f>AD188-AE188</f>
        <v>8</v>
      </c>
      <c r="AG188" s="67"/>
      <c r="AH188" s="67"/>
      <c r="AI188" s="67"/>
      <c r="AJ188" s="67"/>
      <c r="AK188" s="67"/>
      <c r="AL188" s="7" t="s">
        <v>219</v>
      </c>
      <c r="AM188" s="8" t="s">
        <v>220</v>
      </c>
      <c r="AN188" s="138">
        <f>IF(AX182="","",AX182)</f>
        <v>7</v>
      </c>
      <c r="AO188" s="111" t="str">
        <f t="shared" si="51"/>
        <v>-</v>
      </c>
      <c r="AP188" s="139">
        <f>IF(AV182="","",AV182)</f>
        <v>15</v>
      </c>
      <c r="AQ188" s="432" t="str">
        <f>IF(AS185="","",AS185)</f>
        <v/>
      </c>
      <c r="AR188" s="159">
        <f>IF(AX185="","",AX185)</f>
        <v>7</v>
      </c>
      <c r="AS188" s="111" t="str">
        <f t="shared" si="53"/>
        <v>-</v>
      </c>
      <c r="AT188" s="139">
        <f>IF(AV185="","",AV185)</f>
        <v>15</v>
      </c>
      <c r="AU188" s="432" t="str">
        <f>IF(AW185="","",AW185)</f>
        <v>-</v>
      </c>
      <c r="AV188" s="437"/>
      <c r="AW188" s="438"/>
      <c r="AX188" s="438"/>
      <c r="AY188" s="439"/>
      <c r="AZ188" s="110">
        <v>15</v>
      </c>
      <c r="BA188" s="111" t="str">
        <f t="shared" si="49"/>
        <v>-</v>
      </c>
      <c r="BB188" s="112">
        <v>11</v>
      </c>
      <c r="BC188" s="506"/>
      <c r="BD188" s="495"/>
      <c r="BE188" s="496"/>
      <c r="BF188" s="496"/>
      <c r="BG188" s="497"/>
      <c r="BH188" s="106"/>
      <c r="BI188" s="121">
        <f>COUNTIF(AN187:BC189,"○")</f>
        <v>0</v>
      </c>
      <c r="BJ188" s="122">
        <f>COUNTIF(AN187:BC189,"×")</f>
        <v>3</v>
      </c>
      <c r="BK188" s="129">
        <f>(IF((AN187&gt;AP187),1,0))+(IF((AN188&gt;AP188),1,0))+(IF((AN189&gt;AP189),1,0))+(IF((AR187&gt;AT187),1,0))+(IF((AR188&gt;AT188),1,0))+(IF((AR189&gt;AT189),1,0))+(IF((AV187&gt;AX187),1,0))+(IF((AV188&gt;AX188),1,0))+(IF((AV189&gt;AX189),1,0))+(IF((AZ187&gt;BB187),1,0))+(IF((AZ188&gt;BB188),1,0))+(IF((AZ189&gt;BB189),1,0))</f>
        <v>1</v>
      </c>
      <c r="BL188" s="130">
        <f>(IF((AN187&lt;AP187),1,0))+(IF((AN188&lt;AP188),1,0))+(IF((AN189&lt;AP189),1,0))+(IF((AR187&lt;AT187),1,0))+(IF((AR188&lt;AT188),1,0))+(IF((AR189&lt;AT189),1,0))+(IF((AV187&lt;AX187),1,0))+(IF((AV188&lt;AX188),1,0))+(IF((AV189&lt;AX189),1,0))+(IF((AZ187&lt;BB187),1,0))+(IF((AZ188&lt;BB188),1,0))+(IF((AZ189&lt;BB189),1,0))</f>
        <v>6</v>
      </c>
      <c r="BM188" s="131">
        <f>BK188-BL188</f>
        <v>-5</v>
      </c>
      <c r="BN188" s="122">
        <f>SUM(AN187:AN189,AR187:AR189,AV187:AV189,AZ187:AZ189)</f>
        <v>58</v>
      </c>
      <c r="BO188" s="122">
        <f>SUM(AP187:AP189,AT187:AT189,AX187:AX189,BB187:BB189)</f>
        <v>101</v>
      </c>
      <c r="BP188" s="126">
        <f>BN188-BO188</f>
        <v>-43</v>
      </c>
    </row>
    <row r="189" spans="2:68" ht="12" customHeight="1" x14ac:dyDescent="0.15">
      <c r="B189" s="11"/>
      <c r="C189" s="12" t="s">
        <v>130</v>
      </c>
      <c r="D189" s="149">
        <f>IF(N183="","",N183)</f>
        <v>12</v>
      </c>
      <c r="E189" s="134" t="str">
        <f t="shared" si="50"/>
        <v>-</v>
      </c>
      <c r="F189" s="150">
        <f>IF(L183="","",L183)</f>
        <v>15</v>
      </c>
      <c r="G189" s="433" t="str">
        <f>IF(I186="","",I186)</f>
        <v/>
      </c>
      <c r="H189" s="160">
        <f>IF(N186="","",N186)</f>
        <v>15</v>
      </c>
      <c r="I189" s="111" t="str">
        <f t="shared" si="52"/>
        <v>-</v>
      </c>
      <c r="J189" s="150">
        <f>IF(L186="","",L186)</f>
        <v>13</v>
      </c>
      <c r="K189" s="433" t="str">
        <f>IF(M186="","",M186)</f>
        <v>-</v>
      </c>
      <c r="L189" s="440"/>
      <c r="M189" s="441"/>
      <c r="N189" s="441"/>
      <c r="O189" s="442"/>
      <c r="P189" s="132"/>
      <c r="Q189" s="111" t="str">
        <f t="shared" si="47"/>
        <v/>
      </c>
      <c r="R189" s="133"/>
      <c r="S189" s="507"/>
      <c r="T189" s="89">
        <f>Y188</f>
        <v>2</v>
      </c>
      <c r="U189" s="33" t="s">
        <v>2</v>
      </c>
      <c r="V189" s="33">
        <f>Z188</f>
        <v>1</v>
      </c>
      <c r="W189" s="34" t="s">
        <v>1</v>
      </c>
      <c r="X189" s="106"/>
      <c r="Y189" s="121"/>
      <c r="Z189" s="122"/>
      <c r="AA189" s="121"/>
      <c r="AB189" s="122"/>
      <c r="AC189" s="126"/>
      <c r="AD189" s="122"/>
      <c r="AE189" s="122"/>
      <c r="AF189" s="126"/>
      <c r="AG189" s="33"/>
      <c r="AH189" s="33"/>
      <c r="AI189" s="33"/>
      <c r="AJ189" s="33"/>
      <c r="AK189" s="33"/>
      <c r="AL189" s="11"/>
      <c r="AM189" s="32" t="s">
        <v>117</v>
      </c>
      <c r="AN189" s="149" t="str">
        <f>IF(AX183="","",AX183)</f>
        <v/>
      </c>
      <c r="AO189" s="134" t="str">
        <f t="shared" si="51"/>
        <v/>
      </c>
      <c r="AP189" s="150" t="str">
        <f>IF(AV183="","",AV183)</f>
        <v/>
      </c>
      <c r="AQ189" s="433" t="str">
        <f>IF(AS186="","",AS186)</f>
        <v/>
      </c>
      <c r="AR189" s="160" t="str">
        <f>IF(AX186="","",AX186)</f>
        <v/>
      </c>
      <c r="AS189" s="111" t="str">
        <f t="shared" si="53"/>
        <v/>
      </c>
      <c r="AT189" s="150" t="str">
        <f>IF(AV186="","",AV186)</f>
        <v/>
      </c>
      <c r="AU189" s="433" t="str">
        <f>IF(AW186="","",AW186)</f>
        <v/>
      </c>
      <c r="AV189" s="440"/>
      <c r="AW189" s="441"/>
      <c r="AX189" s="441"/>
      <c r="AY189" s="442"/>
      <c r="AZ189" s="132">
        <v>10</v>
      </c>
      <c r="BA189" s="111" t="str">
        <f t="shared" si="49"/>
        <v>-</v>
      </c>
      <c r="BB189" s="133">
        <v>15</v>
      </c>
      <c r="BC189" s="507"/>
      <c r="BD189" s="89">
        <f>BI188</f>
        <v>0</v>
      </c>
      <c r="BE189" s="33" t="s">
        <v>2</v>
      </c>
      <c r="BF189" s="33">
        <f>BJ188</f>
        <v>3</v>
      </c>
      <c r="BG189" s="34" t="s">
        <v>1</v>
      </c>
      <c r="BH189" s="106"/>
      <c r="BI189" s="121"/>
      <c r="BJ189" s="122"/>
      <c r="BK189" s="121"/>
      <c r="BL189" s="122"/>
      <c r="BM189" s="126"/>
      <c r="BN189" s="122"/>
      <c r="BO189" s="122"/>
      <c r="BP189" s="126"/>
    </row>
    <row r="190" spans="2:68" ht="12" customHeight="1" x14ac:dyDescent="0.15">
      <c r="B190" s="28" t="s">
        <v>75</v>
      </c>
      <c r="C190" s="8" t="s">
        <v>74</v>
      </c>
      <c r="D190" s="138">
        <f>IF(R181="","",R181)</f>
        <v>8</v>
      </c>
      <c r="E190" s="111" t="str">
        <f t="shared" si="50"/>
        <v>-</v>
      </c>
      <c r="F190" s="139">
        <f>IF(P181="","",P181)</f>
        <v>15</v>
      </c>
      <c r="G190" s="431" t="str">
        <f>IF(S181="","",IF(S181="○","×",IF(S181="×","○")))</f>
        <v>×</v>
      </c>
      <c r="H190" s="159">
        <f>IF(R184="","",R184)</f>
        <v>15</v>
      </c>
      <c r="I190" s="141" t="str">
        <f t="shared" si="52"/>
        <v>-</v>
      </c>
      <c r="J190" s="139">
        <f>IF(P184="","",P184)</f>
        <v>9</v>
      </c>
      <c r="K190" s="431" t="str">
        <f>IF(S184="","",IF(S184="○","×",IF(S184="×","○")))</f>
        <v>○</v>
      </c>
      <c r="L190" s="163">
        <f>IF(R187="","",R187)</f>
        <v>10</v>
      </c>
      <c r="M190" s="111" t="str">
        <f>IF(L190="","","-")</f>
        <v>-</v>
      </c>
      <c r="N190" s="162">
        <f>IF(P187="","",P187)</f>
        <v>15</v>
      </c>
      <c r="O190" s="431" t="str">
        <f>IF(S187="","",IF(S187="○","×",IF(S187="×","○")))</f>
        <v>×</v>
      </c>
      <c r="P190" s="434"/>
      <c r="Q190" s="435"/>
      <c r="R190" s="435"/>
      <c r="S190" s="487"/>
      <c r="T190" s="492" t="s">
        <v>420</v>
      </c>
      <c r="U190" s="493"/>
      <c r="V190" s="493"/>
      <c r="W190" s="494"/>
      <c r="X190" s="106"/>
      <c r="Y190" s="123"/>
      <c r="Z190" s="124"/>
      <c r="AA190" s="123"/>
      <c r="AB190" s="124"/>
      <c r="AC190" s="125"/>
      <c r="AD190" s="124"/>
      <c r="AE190" s="124"/>
      <c r="AF190" s="125"/>
      <c r="AG190" s="67"/>
      <c r="AH190" s="67"/>
      <c r="AI190" s="67"/>
      <c r="AJ190" s="67"/>
      <c r="AK190" s="67"/>
      <c r="AL190" s="5" t="s">
        <v>105</v>
      </c>
      <c r="AM190" s="6" t="s">
        <v>349</v>
      </c>
      <c r="AN190" s="138">
        <f>IF(BB181="","",BB181)</f>
        <v>8</v>
      </c>
      <c r="AO190" s="111" t="str">
        <f t="shared" si="51"/>
        <v>-</v>
      </c>
      <c r="AP190" s="139">
        <f>IF(AZ181="","",AZ181)</f>
        <v>15</v>
      </c>
      <c r="AQ190" s="431" t="str">
        <f>IF(BC181="","",IF(BC181="○","×",IF(BC181="×","○")))</f>
        <v>×</v>
      </c>
      <c r="AR190" s="159">
        <f>IF(BB184="","",BB184)</f>
        <v>12</v>
      </c>
      <c r="AS190" s="141" t="str">
        <f t="shared" si="53"/>
        <v>-</v>
      </c>
      <c r="AT190" s="139">
        <f>IF(AZ184="","",AZ184)</f>
        <v>15</v>
      </c>
      <c r="AU190" s="431" t="str">
        <f>IF(BC184="","",IF(BC184="○","×",IF(BC184="×","○")))</f>
        <v>×</v>
      </c>
      <c r="AV190" s="163">
        <f>IF(BB187="","",BB187)</f>
        <v>15</v>
      </c>
      <c r="AW190" s="111" t="str">
        <f>IF(AV190="","","-")</f>
        <v>-</v>
      </c>
      <c r="AX190" s="162">
        <f>IF(AZ187="","",AZ187)</f>
        <v>9</v>
      </c>
      <c r="AY190" s="431" t="str">
        <f>IF(BC187="","",IF(BC187="○","×",IF(BC187="×","○")))</f>
        <v>○</v>
      </c>
      <c r="AZ190" s="434"/>
      <c r="BA190" s="435"/>
      <c r="BB190" s="435"/>
      <c r="BC190" s="487"/>
      <c r="BD190" s="492" t="s">
        <v>420</v>
      </c>
      <c r="BE190" s="493"/>
      <c r="BF190" s="493"/>
      <c r="BG190" s="494"/>
      <c r="BH190" s="106"/>
      <c r="BI190" s="123"/>
      <c r="BJ190" s="124"/>
      <c r="BK190" s="123"/>
      <c r="BL190" s="124"/>
      <c r="BM190" s="125"/>
      <c r="BN190" s="124"/>
      <c r="BO190" s="124"/>
      <c r="BP190" s="125"/>
    </row>
    <row r="191" spans="2:68" ht="12" customHeight="1" x14ac:dyDescent="0.15">
      <c r="B191" s="28" t="s">
        <v>73</v>
      </c>
      <c r="C191" s="8" t="s">
        <v>340</v>
      </c>
      <c r="D191" s="138">
        <f>IF(R182="","",R182)</f>
        <v>12</v>
      </c>
      <c r="E191" s="111" t="str">
        <f t="shared" si="50"/>
        <v>-</v>
      </c>
      <c r="F191" s="139">
        <f>IF(P182="","",P182)</f>
        <v>15</v>
      </c>
      <c r="G191" s="432" t="str">
        <f>IF(I188="","",I188)</f>
        <v>-</v>
      </c>
      <c r="H191" s="159">
        <f>IF(R185="","",R185)</f>
        <v>15</v>
      </c>
      <c r="I191" s="111" t="str">
        <f t="shared" si="52"/>
        <v>-</v>
      </c>
      <c r="J191" s="139">
        <f>IF(P185="","",P185)</f>
        <v>4</v>
      </c>
      <c r="K191" s="432" t="str">
        <f>IF(M188="","",M188)</f>
        <v/>
      </c>
      <c r="L191" s="159">
        <f>IF(R188="","",R188)</f>
        <v>10</v>
      </c>
      <c r="M191" s="111" t="str">
        <f>IF(L191="","","-")</f>
        <v>-</v>
      </c>
      <c r="N191" s="139">
        <f>IF(P188="","",P188)</f>
        <v>15</v>
      </c>
      <c r="O191" s="432" t="str">
        <f>IF(Q188="","",Q188)</f>
        <v>-</v>
      </c>
      <c r="P191" s="437"/>
      <c r="Q191" s="438"/>
      <c r="R191" s="438"/>
      <c r="S191" s="488"/>
      <c r="T191" s="495"/>
      <c r="U191" s="496"/>
      <c r="V191" s="496"/>
      <c r="W191" s="497"/>
      <c r="X191" s="106"/>
      <c r="Y191" s="121">
        <f>COUNTIF(D190:S192,"○")</f>
        <v>1</v>
      </c>
      <c r="Z191" s="122">
        <f>COUNTIF(D190:S192,"×")</f>
        <v>2</v>
      </c>
      <c r="AA191" s="129">
        <f>(IF((D190&gt;F190),1,0))+(IF((D191&gt;F191),1,0))+(IF((D192&gt;F192),1,0))+(IF((H190&gt;J190),1,0))+(IF((H191&gt;J191),1,0))+(IF((H192&gt;J192),1,0))+(IF((L190&gt;N190),1,0))+(IF((L191&gt;N191),1,0))+(IF((L192&gt;N192),1,0))+(IF((P190&gt;R190),1,0))+(IF((P191&gt;R191),1,0))+(IF((P192&gt;R192),1,0))</f>
        <v>2</v>
      </c>
      <c r="AB191" s="130">
        <f>(IF((D190&lt;F190),1,0))+(IF((D191&lt;F191),1,0))+(IF((D192&lt;F192),1,0))+(IF((H190&lt;J190),1,0))+(IF((H191&lt;J191),1,0))+(IF((H192&lt;J192),1,0))+(IF((L190&lt;N190),1,0))+(IF((L191&lt;N191),1,0))+(IF((L192&lt;N192),1,0))+(IF((P190&lt;R190),1,0))+(IF((P191&lt;R191),1,0))+(IF((P192&lt;R192),1,0))</f>
        <v>4</v>
      </c>
      <c r="AC191" s="131">
        <f>AA191-AB191</f>
        <v>-2</v>
      </c>
      <c r="AD191" s="122">
        <f>SUM(D190:D192,H190:H192,L190:L192,P190:P192)</f>
        <v>70</v>
      </c>
      <c r="AE191" s="122">
        <f>SUM(F190:F192,J190:J192,N190:N192,R190:R192)</f>
        <v>73</v>
      </c>
      <c r="AF191" s="126">
        <f>AD191-AE191</f>
        <v>-3</v>
      </c>
      <c r="AG191" s="67"/>
      <c r="AH191" s="67"/>
      <c r="AI191" s="67"/>
      <c r="AJ191" s="67"/>
      <c r="AK191" s="67"/>
      <c r="AL191" s="7" t="s">
        <v>104</v>
      </c>
      <c r="AM191" s="8" t="s">
        <v>350</v>
      </c>
      <c r="AN191" s="138">
        <f>IF(BB182="","",BB182)</f>
        <v>3</v>
      </c>
      <c r="AO191" s="111" t="str">
        <f t="shared" si="51"/>
        <v>-</v>
      </c>
      <c r="AP191" s="139">
        <f>IF(AZ182="","",AZ182)</f>
        <v>15</v>
      </c>
      <c r="AQ191" s="432" t="str">
        <f>IF(AS188="","",AS188)</f>
        <v>-</v>
      </c>
      <c r="AR191" s="159">
        <f>IF(BB185="","",BB185)</f>
        <v>5</v>
      </c>
      <c r="AS191" s="111" t="str">
        <f t="shared" si="53"/>
        <v>-</v>
      </c>
      <c r="AT191" s="139">
        <f>IF(AZ185="","",AZ185)</f>
        <v>15</v>
      </c>
      <c r="AU191" s="432" t="str">
        <f>IF(AW188="","",AW188)</f>
        <v/>
      </c>
      <c r="AV191" s="159">
        <f>IF(BB188="","",BB188)</f>
        <v>11</v>
      </c>
      <c r="AW191" s="111" t="str">
        <f>IF(AV191="","","-")</f>
        <v>-</v>
      </c>
      <c r="AX191" s="139">
        <f>IF(AZ188="","",AZ188)</f>
        <v>15</v>
      </c>
      <c r="AY191" s="432" t="str">
        <f>IF(BA188="","",BA188)</f>
        <v>-</v>
      </c>
      <c r="AZ191" s="437"/>
      <c r="BA191" s="438"/>
      <c r="BB191" s="438"/>
      <c r="BC191" s="488"/>
      <c r="BD191" s="495"/>
      <c r="BE191" s="496"/>
      <c r="BF191" s="496"/>
      <c r="BG191" s="497"/>
      <c r="BH191" s="106"/>
      <c r="BI191" s="121">
        <f>COUNTIF(AN190:BC192,"○")</f>
        <v>1</v>
      </c>
      <c r="BJ191" s="122">
        <f>COUNTIF(AN190:BC192,"×")</f>
        <v>2</v>
      </c>
      <c r="BK191" s="129">
        <f>(IF((AN190&gt;AP190),1,0))+(IF((AN191&gt;AP191),1,0))+(IF((AN192&gt;AP192),1,0))+(IF((AR190&gt;AT190),1,0))+(IF((AR191&gt;AT191),1,0))+(IF((AR192&gt;AT192),1,0))+(IF((AV190&gt;AX190),1,0))+(IF((AV191&gt;AX191),1,0))+(IF((AV192&gt;AX192),1,0))+(IF((AZ190&gt;BB190),1,0))+(IF((AZ191&gt;BB191),1,0))+(IF((AZ192&gt;BB192),1,0))</f>
        <v>2</v>
      </c>
      <c r="BL191" s="130">
        <f>(IF((AN190&lt;AP190),1,0))+(IF((AN191&lt;AP191),1,0))+(IF((AN192&lt;AP192),1,0))+(IF((AR190&lt;AT190),1,0))+(IF((AR191&lt;AT191),1,0))+(IF((AR192&lt;AT192),1,0))+(IF((AV190&lt;AX190),1,0))+(IF((AV191&lt;AX191),1,0))+(IF((AV192&lt;AX192),1,0))+(IF((AZ190&lt;BB190),1,0))+(IF((AZ191&lt;BB191),1,0))+(IF((AZ192&lt;BB192),1,0))</f>
        <v>5</v>
      </c>
      <c r="BM191" s="131">
        <f>BK191-BL191</f>
        <v>-3</v>
      </c>
      <c r="BN191" s="122">
        <f>SUM(AN190:AN192,AR190:AR192,AV190:AV192,AZ190:AZ192)</f>
        <v>69</v>
      </c>
      <c r="BO191" s="122">
        <f>SUM(AP190:AP192,AT190:AT192,AX190:AX192,BB190:BB192)</f>
        <v>94</v>
      </c>
      <c r="BP191" s="126">
        <f>BN191-BO191</f>
        <v>-25</v>
      </c>
    </row>
    <row r="192" spans="2:68" ht="12" customHeight="1" thickBot="1" x14ac:dyDescent="0.2">
      <c r="B192" s="9"/>
      <c r="C192" s="10" t="s">
        <v>313</v>
      </c>
      <c r="D192" s="164" t="str">
        <f>IF(R183="","",R183)</f>
        <v/>
      </c>
      <c r="E192" s="165" t="str">
        <f t="shared" si="50"/>
        <v/>
      </c>
      <c r="F192" s="166" t="str">
        <f>IF(P183="","",P183)</f>
        <v/>
      </c>
      <c r="G192" s="486" t="str">
        <f>IF(I189="","",I189)</f>
        <v>-</v>
      </c>
      <c r="H192" s="167" t="str">
        <f>IF(R186="","",R186)</f>
        <v/>
      </c>
      <c r="I192" s="165" t="str">
        <f t="shared" si="52"/>
        <v/>
      </c>
      <c r="J192" s="166" t="str">
        <f>IF(P186="","",P186)</f>
        <v/>
      </c>
      <c r="K192" s="486" t="str">
        <f>IF(M189="","",M189)</f>
        <v/>
      </c>
      <c r="L192" s="167" t="str">
        <f>IF(R189="","",R189)</f>
        <v/>
      </c>
      <c r="M192" s="165" t="str">
        <f>IF(L192="","","-")</f>
        <v/>
      </c>
      <c r="N192" s="166" t="str">
        <f>IF(P189="","",P189)</f>
        <v/>
      </c>
      <c r="O192" s="486" t="str">
        <f>IF(Q189="","",Q189)</f>
        <v/>
      </c>
      <c r="P192" s="489"/>
      <c r="Q192" s="490"/>
      <c r="R192" s="490"/>
      <c r="S192" s="491"/>
      <c r="T192" s="101">
        <f>Y191</f>
        <v>1</v>
      </c>
      <c r="U192" s="36" t="s">
        <v>2</v>
      </c>
      <c r="V192" s="36">
        <f>Z191</f>
        <v>2</v>
      </c>
      <c r="W192" s="37" t="s">
        <v>1</v>
      </c>
      <c r="X192" s="106"/>
      <c r="Y192" s="156"/>
      <c r="Z192" s="157"/>
      <c r="AA192" s="156"/>
      <c r="AB192" s="157"/>
      <c r="AC192" s="158"/>
      <c r="AD192" s="157"/>
      <c r="AE192" s="157"/>
      <c r="AF192" s="158"/>
      <c r="AG192" s="33"/>
      <c r="AH192" s="33"/>
      <c r="AI192" s="33"/>
      <c r="AJ192" s="33"/>
      <c r="AK192" s="33"/>
      <c r="AL192" s="9"/>
      <c r="AM192" s="10" t="s">
        <v>106</v>
      </c>
      <c r="AN192" s="164" t="str">
        <f>IF(BB183="","",BB183)</f>
        <v/>
      </c>
      <c r="AO192" s="165" t="str">
        <f t="shared" si="51"/>
        <v/>
      </c>
      <c r="AP192" s="166" t="str">
        <f>IF(AZ183="","",AZ183)</f>
        <v/>
      </c>
      <c r="AQ192" s="486" t="str">
        <f>IF(AS189="","",AS189)</f>
        <v/>
      </c>
      <c r="AR192" s="167" t="str">
        <f>IF(BB186="","",BB186)</f>
        <v/>
      </c>
      <c r="AS192" s="165" t="str">
        <f t="shared" si="53"/>
        <v/>
      </c>
      <c r="AT192" s="166" t="str">
        <f>IF(AZ186="","",AZ186)</f>
        <v/>
      </c>
      <c r="AU192" s="486" t="str">
        <f>IF(AW189="","",AW189)</f>
        <v/>
      </c>
      <c r="AV192" s="167">
        <f>IF(BB189="","",BB189)</f>
        <v>15</v>
      </c>
      <c r="AW192" s="165" t="str">
        <f>IF(AV192="","","-")</f>
        <v>-</v>
      </c>
      <c r="AX192" s="166">
        <f>IF(AZ189="","",AZ189)</f>
        <v>10</v>
      </c>
      <c r="AY192" s="486" t="str">
        <f>IF(BA189="","",BA189)</f>
        <v>-</v>
      </c>
      <c r="AZ192" s="489"/>
      <c r="BA192" s="490"/>
      <c r="BB192" s="490"/>
      <c r="BC192" s="491"/>
      <c r="BD192" s="101">
        <f>BI191</f>
        <v>1</v>
      </c>
      <c r="BE192" s="36" t="s">
        <v>2</v>
      </c>
      <c r="BF192" s="36">
        <f>BJ191</f>
        <v>2</v>
      </c>
      <c r="BG192" s="37" t="s">
        <v>1</v>
      </c>
      <c r="BH192" s="106"/>
      <c r="BI192" s="156"/>
      <c r="BJ192" s="157"/>
      <c r="BK192" s="156"/>
      <c r="BL192" s="157"/>
      <c r="BM192" s="158"/>
      <c r="BN192" s="157"/>
      <c r="BO192" s="157"/>
      <c r="BP192" s="158"/>
    </row>
    <row r="193" spans="1:68" ht="5.0999999999999996" customHeight="1" thickBot="1" x14ac:dyDescent="0.2">
      <c r="B193" s="13"/>
      <c r="C193" s="32"/>
      <c r="D193" s="69"/>
      <c r="E193" s="35"/>
      <c r="F193" s="69"/>
      <c r="G193" s="69"/>
      <c r="H193" s="69"/>
      <c r="I193" s="35"/>
      <c r="J193" s="69"/>
      <c r="K193" s="69"/>
      <c r="L193" s="69"/>
      <c r="M193" s="35"/>
      <c r="N193" s="69"/>
      <c r="O193" s="69"/>
      <c r="P193" s="69"/>
      <c r="Q193" s="69"/>
      <c r="R193" s="69"/>
      <c r="S193" s="69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13"/>
      <c r="AM193" s="32"/>
      <c r="AN193" s="69"/>
      <c r="AO193" s="35"/>
      <c r="AP193" s="69"/>
      <c r="AQ193" s="69"/>
      <c r="AR193" s="69"/>
      <c r="AS193" s="35"/>
      <c r="AT193" s="69"/>
      <c r="AU193" s="69"/>
      <c r="AV193" s="69"/>
      <c r="AW193" s="35"/>
      <c r="AX193" s="69"/>
      <c r="AY193" s="69"/>
      <c r="AZ193" s="69"/>
      <c r="BA193" s="69"/>
      <c r="BB193" s="69"/>
      <c r="BC193" s="69"/>
      <c r="BD193" s="33"/>
      <c r="BE193" s="33"/>
      <c r="BF193" s="33"/>
      <c r="BG193" s="33"/>
    </row>
    <row r="194" spans="1:68" ht="12" customHeight="1" x14ac:dyDescent="0.15">
      <c r="B194" s="467" t="s">
        <v>327</v>
      </c>
      <c r="C194" s="508"/>
      <c r="D194" s="398" t="str">
        <f>B196</f>
        <v>合田義久</v>
      </c>
      <c r="E194" s="399"/>
      <c r="F194" s="399"/>
      <c r="G194" s="400"/>
      <c r="H194" s="401" t="str">
        <f>B199</f>
        <v>西尾和宏</v>
      </c>
      <c r="I194" s="399"/>
      <c r="J194" s="399"/>
      <c r="K194" s="400"/>
      <c r="L194" s="401" t="str">
        <f>B202</f>
        <v>別宮直起</v>
      </c>
      <c r="M194" s="399"/>
      <c r="N194" s="399"/>
      <c r="O194" s="400"/>
      <c r="P194" s="401" t="str">
        <f>B205</f>
        <v>北山顕信</v>
      </c>
      <c r="Q194" s="399"/>
      <c r="R194" s="399"/>
      <c r="S194" s="471"/>
      <c r="T194" s="562" t="s">
        <v>4</v>
      </c>
      <c r="U194" s="563"/>
      <c r="V194" s="563"/>
      <c r="W194" s="564"/>
      <c r="X194" s="106"/>
      <c r="Y194" s="572" t="s">
        <v>20</v>
      </c>
      <c r="Z194" s="574"/>
      <c r="AA194" s="572" t="s">
        <v>19</v>
      </c>
      <c r="AB194" s="573"/>
      <c r="AC194" s="574"/>
      <c r="AD194" s="575" t="s">
        <v>18</v>
      </c>
      <c r="AE194" s="576"/>
      <c r="AF194" s="577"/>
      <c r="AG194" s="70"/>
      <c r="AH194" s="70"/>
      <c r="AI194" s="70"/>
      <c r="AJ194" s="70"/>
      <c r="AK194" s="70"/>
      <c r="AL194" s="467" t="s">
        <v>328</v>
      </c>
      <c r="AM194" s="508"/>
      <c r="AN194" s="398" t="str">
        <f>AL196</f>
        <v>宮本孝亮</v>
      </c>
      <c r="AO194" s="399"/>
      <c r="AP194" s="399"/>
      <c r="AQ194" s="400"/>
      <c r="AR194" s="401" t="str">
        <f>AL199</f>
        <v>竹原宗興</v>
      </c>
      <c r="AS194" s="399"/>
      <c r="AT194" s="399"/>
      <c r="AU194" s="400"/>
      <c r="AV194" s="401" t="str">
        <f>AL202</f>
        <v>城戸貴正</v>
      </c>
      <c r="AW194" s="399"/>
      <c r="AX194" s="399"/>
      <c r="AY194" s="400"/>
      <c r="AZ194" s="401" t="str">
        <f>AL205</f>
        <v>富山秀晃</v>
      </c>
      <c r="BA194" s="399"/>
      <c r="BB194" s="399"/>
      <c r="BC194" s="471"/>
      <c r="BD194" s="562" t="s">
        <v>4</v>
      </c>
      <c r="BE194" s="563"/>
      <c r="BF194" s="563"/>
      <c r="BG194" s="564"/>
      <c r="BH194" s="106"/>
      <c r="BI194" s="572" t="s">
        <v>20</v>
      </c>
      <c r="BJ194" s="574"/>
      <c r="BK194" s="572" t="s">
        <v>19</v>
      </c>
      <c r="BL194" s="573"/>
      <c r="BM194" s="574"/>
      <c r="BN194" s="575" t="s">
        <v>18</v>
      </c>
      <c r="BO194" s="576"/>
      <c r="BP194" s="577"/>
    </row>
    <row r="195" spans="1:68" ht="12" customHeight="1" thickBot="1" x14ac:dyDescent="0.2">
      <c r="B195" s="469"/>
      <c r="C195" s="509"/>
      <c r="D195" s="463" t="str">
        <f>B197</f>
        <v>合田亜里沙</v>
      </c>
      <c r="E195" s="464"/>
      <c r="F195" s="464"/>
      <c r="G195" s="465"/>
      <c r="H195" s="466" t="str">
        <f>B200</f>
        <v>小笠原真樹</v>
      </c>
      <c r="I195" s="464"/>
      <c r="J195" s="464"/>
      <c r="K195" s="465"/>
      <c r="L195" s="466" t="str">
        <f>B203</f>
        <v>菊川美代子</v>
      </c>
      <c r="M195" s="464"/>
      <c r="N195" s="464"/>
      <c r="O195" s="465"/>
      <c r="P195" s="466" t="str">
        <f>B206</f>
        <v>磯村知奈美</v>
      </c>
      <c r="Q195" s="464"/>
      <c r="R195" s="464"/>
      <c r="S195" s="472"/>
      <c r="T195" s="569" t="s">
        <v>3</v>
      </c>
      <c r="U195" s="570"/>
      <c r="V195" s="570"/>
      <c r="W195" s="571"/>
      <c r="X195" s="106"/>
      <c r="Y195" s="107" t="s">
        <v>17</v>
      </c>
      <c r="Z195" s="108" t="s">
        <v>1</v>
      </c>
      <c r="AA195" s="107" t="s">
        <v>21</v>
      </c>
      <c r="AB195" s="108" t="s">
        <v>16</v>
      </c>
      <c r="AC195" s="109" t="s">
        <v>15</v>
      </c>
      <c r="AD195" s="108" t="s">
        <v>21</v>
      </c>
      <c r="AE195" s="108" t="s">
        <v>16</v>
      </c>
      <c r="AF195" s="109" t="s">
        <v>15</v>
      </c>
      <c r="AG195" s="70"/>
      <c r="AH195" s="70"/>
      <c r="AI195" s="70"/>
      <c r="AJ195" s="70"/>
      <c r="AK195" s="70"/>
      <c r="AL195" s="469"/>
      <c r="AM195" s="509"/>
      <c r="AN195" s="463" t="str">
        <f>AL197</f>
        <v>宮本温子</v>
      </c>
      <c r="AO195" s="464"/>
      <c r="AP195" s="464"/>
      <c r="AQ195" s="465"/>
      <c r="AR195" s="466" t="str">
        <f>AL200</f>
        <v>三谷　楓</v>
      </c>
      <c r="AS195" s="464"/>
      <c r="AT195" s="464"/>
      <c r="AU195" s="465"/>
      <c r="AV195" s="466" t="str">
        <f>AL203</f>
        <v>城戸智恵</v>
      </c>
      <c r="AW195" s="464"/>
      <c r="AX195" s="464"/>
      <c r="AY195" s="465"/>
      <c r="AZ195" s="466" t="str">
        <f>AL206</f>
        <v>富山孔美子</v>
      </c>
      <c r="BA195" s="464"/>
      <c r="BB195" s="464"/>
      <c r="BC195" s="472"/>
      <c r="BD195" s="569" t="s">
        <v>3</v>
      </c>
      <c r="BE195" s="570"/>
      <c r="BF195" s="570"/>
      <c r="BG195" s="571"/>
      <c r="BH195" s="106"/>
      <c r="BI195" s="107" t="s">
        <v>17</v>
      </c>
      <c r="BJ195" s="108" t="s">
        <v>1</v>
      </c>
      <c r="BK195" s="107" t="s">
        <v>21</v>
      </c>
      <c r="BL195" s="108" t="s">
        <v>16</v>
      </c>
      <c r="BM195" s="109" t="s">
        <v>15</v>
      </c>
      <c r="BN195" s="108" t="s">
        <v>21</v>
      </c>
      <c r="BO195" s="108" t="s">
        <v>16</v>
      </c>
      <c r="BP195" s="109" t="s">
        <v>15</v>
      </c>
    </row>
    <row r="196" spans="1:68" ht="12" customHeight="1" x14ac:dyDescent="0.15">
      <c r="B196" s="28" t="s">
        <v>273</v>
      </c>
      <c r="C196" s="8" t="s">
        <v>272</v>
      </c>
      <c r="D196" s="452"/>
      <c r="E196" s="453"/>
      <c r="F196" s="453"/>
      <c r="G196" s="454"/>
      <c r="H196" s="110">
        <v>11</v>
      </c>
      <c r="I196" s="111" t="str">
        <f>IF(H196="","","-")</f>
        <v>-</v>
      </c>
      <c r="J196" s="112">
        <v>15</v>
      </c>
      <c r="K196" s="528" t="str">
        <f>IF(H196&lt;&gt;"",IF(H196&gt;J196,IF(H197&gt;J197,"○",IF(H198&gt;J198,"○","×")),IF(H197&gt;J197,IF(H198&gt;J198,"○","×"),"×")),"")</f>
        <v>×</v>
      </c>
      <c r="L196" s="110">
        <v>4</v>
      </c>
      <c r="M196" s="113" t="str">
        <f t="shared" ref="M196:M201" si="54">IF(L196="","","-")</f>
        <v>-</v>
      </c>
      <c r="N196" s="114">
        <v>15</v>
      </c>
      <c r="O196" s="528" t="str">
        <f>IF(L196&lt;&gt;"",IF(L196&gt;N196,IF(L197&gt;N197,"○",IF(L198&gt;N198,"○","×")),IF(L197&gt;N197,IF(L198&gt;N198,"○","×"),"×")),"")</f>
        <v>×</v>
      </c>
      <c r="P196" s="120">
        <v>5</v>
      </c>
      <c r="Q196" s="113" t="str">
        <f t="shared" ref="Q196:Q204" si="55">IF(P196="","","-")</f>
        <v>-</v>
      </c>
      <c r="R196" s="112">
        <v>15</v>
      </c>
      <c r="S196" s="529" t="str">
        <f>IF(P196&lt;&gt;"",IF(P196&gt;R196,IF(P197&gt;R197,"○",IF(P198&gt;R198,"○","×")),IF(P197&gt;R197,IF(P198&gt;R198,"○","×"),"×")),"")</f>
        <v>×</v>
      </c>
      <c r="T196" s="566" t="s">
        <v>421</v>
      </c>
      <c r="U196" s="567"/>
      <c r="V196" s="567"/>
      <c r="W196" s="568"/>
      <c r="X196" s="106"/>
      <c r="Y196" s="121"/>
      <c r="Z196" s="122"/>
      <c r="AA196" s="123"/>
      <c r="AB196" s="124"/>
      <c r="AC196" s="125"/>
      <c r="AD196" s="122"/>
      <c r="AE196" s="122"/>
      <c r="AF196" s="126"/>
      <c r="AG196" s="67"/>
      <c r="AH196" s="67"/>
      <c r="AI196" s="67"/>
      <c r="AJ196" s="67"/>
      <c r="AK196" s="67"/>
      <c r="AL196" s="28" t="s">
        <v>128</v>
      </c>
      <c r="AM196" s="8" t="s">
        <v>351</v>
      </c>
      <c r="AN196" s="452"/>
      <c r="AO196" s="453"/>
      <c r="AP196" s="453"/>
      <c r="AQ196" s="454"/>
      <c r="AR196" s="110">
        <v>6</v>
      </c>
      <c r="AS196" s="111" t="str">
        <f>IF(AR196="","","-")</f>
        <v>-</v>
      </c>
      <c r="AT196" s="112">
        <v>15</v>
      </c>
      <c r="AU196" s="528" t="str">
        <f>IF(AR196&lt;&gt;"",IF(AR196&gt;AT196,IF(AR197&gt;AT197,"○",IF(AR198&gt;AT198,"○","×")),IF(AR197&gt;AT197,IF(AR198&gt;AT198,"○","×"),"×")),"")</f>
        <v>○</v>
      </c>
      <c r="AV196" s="110">
        <v>15</v>
      </c>
      <c r="AW196" s="113" t="str">
        <f t="shared" ref="AW196:AW201" si="56">IF(AV196="","","-")</f>
        <v>-</v>
      </c>
      <c r="AX196" s="114">
        <v>12</v>
      </c>
      <c r="AY196" s="528" t="str">
        <f>IF(AV196&lt;&gt;"",IF(AV196&gt;AX196,IF(AV197&gt;AX197,"○",IF(AV198&gt;AX198,"○","×")),IF(AV197&gt;AX197,IF(AV198&gt;AX198,"○","×"),"×")),"")</f>
        <v>○</v>
      </c>
      <c r="AZ196" s="120">
        <v>13</v>
      </c>
      <c r="BA196" s="113" t="str">
        <f t="shared" ref="BA196:BA204" si="57">IF(AZ196="","","-")</f>
        <v>-</v>
      </c>
      <c r="BB196" s="112">
        <v>15</v>
      </c>
      <c r="BC196" s="529" t="str">
        <f>IF(AZ196&lt;&gt;"",IF(AZ196&gt;BB196,IF(AZ197&gt;BB197,"○",IF(AZ198&gt;BB198,"○","×")),IF(AZ197&gt;BB197,IF(AZ198&gt;BB198,"○","×"),"×")),"")</f>
        <v>○</v>
      </c>
      <c r="BD196" s="566" t="s">
        <v>418</v>
      </c>
      <c r="BE196" s="567"/>
      <c r="BF196" s="567"/>
      <c r="BG196" s="568"/>
      <c r="BH196" s="106"/>
      <c r="BI196" s="121"/>
      <c r="BJ196" s="122"/>
      <c r="BK196" s="123"/>
      <c r="BL196" s="124"/>
      <c r="BM196" s="125"/>
      <c r="BN196" s="122"/>
      <c r="BO196" s="122"/>
      <c r="BP196" s="126"/>
    </row>
    <row r="197" spans="1:68" ht="12" customHeight="1" x14ac:dyDescent="0.15">
      <c r="B197" s="28" t="s">
        <v>269</v>
      </c>
      <c r="C197" s="8" t="s">
        <v>272</v>
      </c>
      <c r="D197" s="455"/>
      <c r="E197" s="438"/>
      <c r="F197" s="438"/>
      <c r="G197" s="439"/>
      <c r="H197" s="110">
        <v>7</v>
      </c>
      <c r="I197" s="111" t="str">
        <f>IF(H197="","","-")</f>
        <v>-</v>
      </c>
      <c r="J197" s="127">
        <v>15</v>
      </c>
      <c r="K197" s="503"/>
      <c r="L197" s="110">
        <v>11</v>
      </c>
      <c r="M197" s="111" t="str">
        <f t="shared" si="54"/>
        <v>-</v>
      </c>
      <c r="N197" s="112">
        <v>15</v>
      </c>
      <c r="O197" s="503"/>
      <c r="P197" s="110">
        <v>4</v>
      </c>
      <c r="Q197" s="111" t="str">
        <f t="shared" si="55"/>
        <v>-</v>
      </c>
      <c r="R197" s="112">
        <v>15</v>
      </c>
      <c r="S197" s="506"/>
      <c r="T197" s="495"/>
      <c r="U197" s="496"/>
      <c r="V197" s="496"/>
      <c r="W197" s="497"/>
      <c r="X197" s="106"/>
      <c r="Y197" s="121">
        <f>COUNTIF(D196:S198,"○")</f>
        <v>0</v>
      </c>
      <c r="Z197" s="122">
        <f>COUNTIF(D196:S198,"×")</f>
        <v>3</v>
      </c>
      <c r="AA197" s="129">
        <f>(IF((D196&gt;F196),1,0))+(IF((D197&gt;F197),1,0))+(IF((D198&gt;F198),1,0))+(IF((H196&gt;J196),1,0))+(IF((H197&gt;J197),1,0))+(IF((H198&gt;J198),1,0))+(IF((L196&gt;N196),1,0))+(IF((L197&gt;N197),1,0))+(IF((L198&gt;N198),1,0))+(IF((P196&gt;R196),1,0))+(IF((P197&gt;R197),1,0))+(IF((P198&gt;R198),1,0))</f>
        <v>0</v>
      </c>
      <c r="AB197" s="130">
        <f>(IF((D196&lt;F196),1,0))+(IF((D197&lt;F197),1,0))+(IF((D198&lt;F198),1,0))+(IF((H196&lt;J196),1,0))+(IF((H197&lt;J197),1,0))+(IF((H198&lt;J198),1,0))+(IF((L196&lt;N196),1,0))+(IF((L197&lt;N197),1,0))+(IF((L198&lt;N198),1,0))+(IF((P196&lt;R196),1,0))+(IF((P197&lt;R197),1,0))+(IF((P198&lt;R198),1,0))</f>
        <v>6</v>
      </c>
      <c r="AC197" s="131">
        <f>AA197-AB197</f>
        <v>-6</v>
      </c>
      <c r="AD197" s="122">
        <f>SUM(D196:D198,H196:H198,L196:L198,P196:P198)</f>
        <v>42</v>
      </c>
      <c r="AE197" s="122">
        <f>SUM(F196:F198,J196:J198,N196:N198,R196:R198)</f>
        <v>90</v>
      </c>
      <c r="AF197" s="126">
        <f>AD197-AE197</f>
        <v>-48</v>
      </c>
      <c r="AG197" s="67"/>
      <c r="AH197" s="67"/>
      <c r="AI197" s="67"/>
      <c r="AJ197" s="67"/>
      <c r="AK197" s="67"/>
      <c r="AL197" s="28" t="s">
        <v>127</v>
      </c>
      <c r="AM197" s="8" t="s">
        <v>351</v>
      </c>
      <c r="AN197" s="455"/>
      <c r="AO197" s="438"/>
      <c r="AP197" s="438"/>
      <c r="AQ197" s="439"/>
      <c r="AR197" s="110">
        <v>16</v>
      </c>
      <c r="AS197" s="111" t="str">
        <f>IF(AR197="","","-")</f>
        <v>-</v>
      </c>
      <c r="AT197" s="127">
        <v>14</v>
      </c>
      <c r="AU197" s="503"/>
      <c r="AV197" s="110">
        <v>11</v>
      </c>
      <c r="AW197" s="111" t="str">
        <f t="shared" si="56"/>
        <v>-</v>
      </c>
      <c r="AX197" s="112">
        <v>15</v>
      </c>
      <c r="AY197" s="503"/>
      <c r="AZ197" s="110">
        <v>15</v>
      </c>
      <c r="BA197" s="111" t="str">
        <f t="shared" si="57"/>
        <v>-</v>
      </c>
      <c r="BB197" s="112">
        <v>11</v>
      </c>
      <c r="BC197" s="506"/>
      <c r="BD197" s="495"/>
      <c r="BE197" s="496"/>
      <c r="BF197" s="496"/>
      <c r="BG197" s="497"/>
      <c r="BH197" s="106"/>
      <c r="BI197" s="121">
        <f>COUNTIF(AN196:BC198,"○")</f>
        <v>3</v>
      </c>
      <c r="BJ197" s="122">
        <f>COUNTIF(AN196:BC198,"×")</f>
        <v>0</v>
      </c>
      <c r="BK197" s="129">
        <f>(IF((AN196&gt;AP196),1,0))+(IF((AN197&gt;AP197),1,0))+(IF((AN198&gt;AP198),1,0))+(IF((AR196&gt;AT196),1,0))+(IF((AR197&gt;AT197),1,0))+(IF((AR198&gt;AT198),1,0))+(IF((AV196&gt;AX196),1,0))+(IF((AV197&gt;AX197),1,0))+(IF((AV198&gt;AX198),1,0))+(IF((AZ196&gt;BB196),1,0))+(IF((AZ197&gt;BB197),1,0))+(IF((AZ198&gt;BB198),1,0))</f>
        <v>6</v>
      </c>
      <c r="BL197" s="130">
        <f>(IF((AN196&lt;AP196),1,0))+(IF((AN197&lt;AP197),1,0))+(IF((AN198&lt;AP198),1,0))+(IF((AR196&lt;AT196),1,0))+(IF((AR197&lt;AT197),1,0))+(IF((AR198&lt;AT198),1,0))+(IF((AV196&lt;AX196),1,0))+(IF((AV197&lt;AX197),1,0))+(IF((AV198&lt;AX198),1,0))+(IF((AZ196&lt;BB196),1,0))+(IF((AZ197&lt;BB197),1,0))+(IF((AZ198&lt;BB198),1,0))</f>
        <v>3</v>
      </c>
      <c r="BM197" s="131">
        <f>BK197-BL197</f>
        <v>3</v>
      </c>
      <c r="BN197" s="122">
        <f>SUM(AN196:AN198,AR196:AR198,AV196:AV198,AZ196:AZ198)</f>
        <v>121</v>
      </c>
      <c r="BO197" s="122">
        <f>SUM(AP196:AP198,AT196:AT198,AX196:AX198,BB196:BB198)</f>
        <v>114</v>
      </c>
      <c r="BP197" s="126">
        <f>BN197-BO197</f>
        <v>7</v>
      </c>
    </row>
    <row r="198" spans="1:68" ht="12" customHeight="1" x14ac:dyDescent="0.15">
      <c r="B198" s="11"/>
      <c r="C198" s="32" t="s">
        <v>313</v>
      </c>
      <c r="D198" s="456"/>
      <c r="E198" s="441"/>
      <c r="F198" s="441"/>
      <c r="G198" s="442"/>
      <c r="H198" s="132"/>
      <c r="I198" s="111" t="str">
        <f>IF(H198="","","-")</f>
        <v/>
      </c>
      <c r="J198" s="133"/>
      <c r="K198" s="504"/>
      <c r="L198" s="132"/>
      <c r="M198" s="134" t="str">
        <f t="shared" si="54"/>
        <v/>
      </c>
      <c r="N198" s="133"/>
      <c r="O198" s="503"/>
      <c r="P198" s="132"/>
      <c r="Q198" s="134" t="str">
        <f t="shared" si="55"/>
        <v/>
      </c>
      <c r="R198" s="133"/>
      <c r="S198" s="506"/>
      <c r="T198" s="89">
        <f>Y197</f>
        <v>0</v>
      </c>
      <c r="U198" s="33" t="s">
        <v>2</v>
      </c>
      <c r="V198" s="33">
        <f>Z197</f>
        <v>3</v>
      </c>
      <c r="W198" s="34" t="s">
        <v>1</v>
      </c>
      <c r="X198" s="106"/>
      <c r="Y198" s="121"/>
      <c r="Z198" s="122"/>
      <c r="AA198" s="121"/>
      <c r="AB198" s="122"/>
      <c r="AC198" s="126"/>
      <c r="AD198" s="122"/>
      <c r="AE198" s="122"/>
      <c r="AF198" s="126"/>
      <c r="AG198" s="33"/>
      <c r="AH198" s="33"/>
      <c r="AI198" s="33"/>
      <c r="AJ198" s="33"/>
      <c r="AK198" s="33"/>
      <c r="AL198" s="11"/>
      <c r="AM198" s="52" t="s">
        <v>125</v>
      </c>
      <c r="AN198" s="456"/>
      <c r="AO198" s="441"/>
      <c r="AP198" s="441"/>
      <c r="AQ198" s="442"/>
      <c r="AR198" s="132">
        <v>15</v>
      </c>
      <c r="AS198" s="111" t="str">
        <f>IF(AR198="","","-")</f>
        <v>-</v>
      </c>
      <c r="AT198" s="133">
        <v>12</v>
      </c>
      <c r="AU198" s="504"/>
      <c r="AV198" s="132">
        <v>15</v>
      </c>
      <c r="AW198" s="134" t="str">
        <f t="shared" si="56"/>
        <v>-</v>
      </c>
      <c r="AX198" s="133">
        <v>8</v>
      </c>
      <c r="AY198" s="503"/>
      <c r="AZ198" s="132">
        <v>15</v>
      </c>
      <c r="BA198" s="134" t="str">
        <f t="shared" si="57"/>
        <v>-</v>
      </c>
      <c r="BB198" s="133">
        <v>12</v>
      </c>
      <c r="BC198" s="506"/>
      <c r="BD198" s="89">
        <f>BI197</f>
        <v>3</v>
      </c>
      <c r="BE198" s="33" t="s">
        <v>2</v>
      </c>
      <c r="BF198" s="33">
        <f>BJ197</f>
        <v>0</v>
      </c>
      <c r="BG198" s="34" t="s">
        <v>1</v>
      </c>
      <c r="BH198" s="106"/>
      <c r="BI198" s="121"/>
      <c r="BJ198" s="122"/>
      <c r="BK198" s="121"/>
      <c r="BL198" s="122"/>
      <c r="BM198" s="126"/>
      <c r="BN198" s="122"/>
      <c r="BO198" s="122"/>
      <c r="BP198" s="126"/>
    </row>
    <row r="199" spans="1:68" ht="12" customHeight="1" x14ac:dyDescent="0.15">
      <c r="B199" s="28" t="s">
        <v>160</v>
      </c>
      <c r="C199" s="6" t="s">
        <v>133</v>
      </c>
      <c r="D199" s="138">
        <f>IF(J196="","",J196)</f>
        <v>15</v>
      </c>
      <c r="E199" s="111" t="str">
        <f t="shared" ref="E199:E207" si="58">IF(D199="","","-")</f>
        <v>-</v>
      </c>
      <c r="F199" s="139">
        <f>IF(H196="","",H196)</f>
        <v>11</v>
      </c>
      <c r="G199" s="431" t="str">
        <f>IF(K196="","",IF(K196="○","×",IF(K196="×","○")))</f>
        <v>○</v>
      </c>
      <c r="H199" s="434"/>
      <c r="I199" s="435"/>
      <c r="J199" s="435"/>
      <c r="K199" s="436"/>
      <c r="L199" s="110">
        <v>4</v>
      </c>
      <c r="M199" s="111" t="str">
        <f t="shared" si="54"/>
        <v>-</v>
      </c>
      <c r="N199" s="112">
        <v>15</v>
      </c>
      <c r="O199" s="539" t="str">
        <f>IF(L199&lt;&gt;"",IF(L199&gt;N199,IF(L200&gt;N200,"○",IF(L201&gt;N201,"○","×")),IF(L200&gt;N200,IF(L201&gt;N201,"○","×"),"×")),"")</f>
        <v>×</v>
      </c>
      <c r="P199" s="110">
        <v>6</v>
      </c>
      <c r="Q199" s="111" t="str">
        <f t="shared" si="55"/>
        <v>-</v>
      </c>
      <c r="R199" s="112">
        <v>15</v>
      </c>
      <c r="S199" s="505" t="str">
        <f>IF(P199&lt;&gt;"",IF(P199&gt;R199,IF(P200&gt;R200,"○",IF(P201&gt;R201,"○","×")),IF(P200&gt;R200,IF(P201&gt;R201,"○","×"),"×")),"")</f>
        <v>×</v>
      </c>
      <c r="T199" s="492" t="s">
        <v>420</v>
      </c>
      <c r="U199" s="493"/>
      <c r="V199" s="493"/>
      <c r="W199" s="494"/>
      <c r="X199" s="106"/>
      <c r="Y199" s="123"/>
      <c r="Z199" s="124"/>
      <c r="AA199" s="123"/>
      <c r="AB199" s="124"/>
      <c r="AC199" s="125"/>
      <c r="AD199" s="124"/>
      <c r="AE199" s="124"/>
      <c r="AF199" s="125"/>
      <c r="AG199" s="67"/>
      <c r="AH199" s="67"/>
      <c r="AI199" s="67"/>
      <c r="AJ199" s="67"/>
      <c r="AK199" s="67"/>
      <c r="AL199" s="5" t="s">
        <v>110</v>
      </c>
      <c r="AM199" s="8" t="s">
        <v>335</v>
      </c>
      <c r="AN199" s="138">
        <f>IF(AT196="","",AT196)</f>
        <v>15</v>
      </c>
      <c r="AO199" s="111" t="str">
        <f t="shared" ref="AO199:AO207" si="59">IF(AN199="","","-")</f>
        <v>-</v>
      </c>
      <c r="AP199" s="139">
        <f>IF(AR196="","",AR196)</f>
        <v>6</v>
      </c>
      <c r="AQ199" s="431" t="str">
        <f>IF(AU196="","",IF(AU196="○","×",IF(AU196="×","○")))</f>
        <v>×</v>
      </c>
      <c r="AR199" s="434"/>
      <c r="AS199" s="435"/>
      <c r="AT199" s="435"/>
      <c r="AU199" s="436"/>
      <c r="AV199" s="110">
        <v>15</v>
      </c>
      <c r="AW199" s="111" t="str">
        <f t="shared" si="56"/>
        <v>-</v>
      </c>
      <c r="AX199" s="112">
        <v>13</v>
      </c>
      <c r="AY199" s="539" t="str">
        <f>IF(AV199&lt;&gt;"",IF(AV199&gt;AX199,IF(AV200&gt;AX200,"○",IF(AV201&gt;AX201,"○","×")),IF(AV200&gt;AX200,IF(AV201&gt;AX201,"○","×"),"×")),"")</f>
        <v>○</v>
      </c>
      <c r="AZ199" s="110">
        <v>13</v>
      </c>
      <c r="BA199" s="111" t="str">
        <f t="shared" si="57"/>
        <v>-</v>
      </c>
      <c r="BB199" s="112">
        <v>15</v>
      </c>
      <c r="BC199" s="505" t="str">
        <f>IF(AZ199&lt;&gt;"",IF(AZ199&gt;BB199,IF(AZ200&gt;BB200,"○",IF(AZ201&gt;BB201,"○","×")),IF(AZ200&gt;BB200,IF(AZ201&gt;BB201,"○","×"),"×")),"")</f>
        <v>×</v>
      </c>
      <c r="BD199" s="492" t="s">
        <v>420</v>
      </c>
      <c r="BE199" s="493"/>
      <c r="BF199" s="493"/>
      <c r="BG199" s="494"/>
      <c r="BH199" s="106"/>
      <c r="BI199" s="123"/>
      <c r="BJ199" s="124"/>
      <c r="BK199" s="123"/>
      <c r="BL199" s="124"/>
      <c r="BM199" s="125"/>
      <c r="BN199" s="124"/>
      <c r="BO199" s="124"/>
      <c r="BP199" s="125"/>
    </row>
    <row r="200" spans="1:68" ht="12" customHeight="1" x14ac:dyDescent="0.15">
      <c r="B200" s="28" t="s">
        <v>159</v>
      </c>
      <c r="C200" s="8" t="s">
        <v>158</v>
      </c>
      <c r="D200" s="138">
        <f>IF(J197="","",J197)</f>
        <v>15</v>
      </c>
      <c r="E200" s="111" t="str">
        <f t="shared" si="58"/>
        <v>-</v>
      </c>
      <c r="F200" s="139">
        <f>IF(H197="","",H197)</f>
        <v>7</v>
      </c>
      <c r="G200" s="432" t="str">
        <f>IF(I197="","",I197)</f>
        <v>-</v>
      </c>
      <c r="H200" s="437"/>
      <c r="I200" s="438"/>
      <c r="J200" s="438"/>
      <c r="K200" s="439"/>
      <c r="L200" s="110">
        <v>3</v>
      </c>
      <c r="M200" s="111" t="str">
        <f t="shared" si="54"/>
        <v>-</v>
      </c>
      <c r="N200" s="112">
        <v>15</v>
      </c>
      <c r="O200" s="503"/>
      <c r="P200" s="110">
        <v>15</v>
      </c>
      <c r="Q200" s="111" t="str">
        <f t="shared" si="55"/>
        <v>-</v>
      </c>
      <c r="R200" s="112">
        <v>11</v>
      </c>
      <c r="S200" s="506"/>
      <c r="T200" s="495"/>
      <c r="U200" s="496"/>
      <c r="V200" s="496"/>
      <c r="W200" s="497"/>
      <c r="X200" s="106"/>
      <c r="Y200" s="121">
        <f>COUNTIF(D199:S201,"○")</f>
        <v>1</v>
      </c>
      <c r="Z200" s="122">
        <f>COUNTIF(D199:S201,"×")</f>
        <v>2</v>
      </c>
      <c r="AA200" s="129">
        <f>(IF((D199&gt;F199),1,0))+(IF((D200&gt;F200),1,0))+(IF((D201&gt;F201),1,0))+(IF((H199&gt;J199),1,0))+(IF((H200&gt;J200),1,0))+(IF((H201&gt;J201),1,0))+(IF((L199&gt;N199),1,0))+(IF((L200&gt;N200),1,0))+(IF((L201&gt;N201),1,0))+(IF((P199&gt;R199),1,0))+(IF((P200&gt;R200),1,0))+(IF((P201&gt;R201),1,0))</f>
        <v>3</v>
      </c>
      <c r="AB200" s="130">
        <f>(IF((D199&lt;F199),1,0))+(IF((D200&lt;F200),1,0))+(IF((D201&lt;F201),1,0))+(IF((H199&lt;J199),1,0))+(IF((H200&lt;J200),1,0))+(IF((H201&lt;J201),1,0))+(IF((L199&lt;N199),1,0))+(IF((L200&lt;N200),1,0))+(IF((L201&lt;N201),1,0))+(IF((P199&lt;R199),1,0))+(IF((P200&lt;R200),1,0))+(IF((P201&lt;R201),1,0))</f>
        <v>4</v>
      </c>
      <c r="AC200" s="131">
        <f>AA200-AB200</f>
        <v>-1</v>
      </c>
      <c r="AD200" s="122">
        <f>SUM(D199:D201,H199:H201,L199:L201,P199:P201)</f>
        <v>71</v>
      </c>
      <c r="AE200" s="122">
        <f>SUM(F199:F201,J199:J201,N199:N201,R199:R201)</f>
        <v>89</v>
      </c>
      <c r="AF200" s="126">
        <f>AD200-AE200</f>
        <v>-18</v>
      </c>
      <c r="AG200" s="67"/>
      <c r="AH200" s="67"/>
      <c r="AI200" s="67"/>
      <c r="AJ200" s="67"/>
      <c r="AK200" s="67"/>
      <c r="AL200" s="28" t="s">
        <v>109</v>
      </c>
      <c r="AM200" s="8" t="s">
        <v>335</v>
      </c>
      <c r="AN200" s="138">
        <f>IF(AT197="","",AT197)</f>
        <v>14</v>
      </c>
      <c r="AO200" s="111" t="str">
        <f t="shared" si="59"/>
        <v>-</v>
      </c>
      <c r="AP200" s="139">
        <f>IF(AR197="","",AR197)</f>
        <v>16</v>
      </c>
      <c r="AQ200" s="432" t="str">
        <f>IF(AS197="","",AS197)</f>
        <v>-</v>
      </c>
      <c r="AR200" s="437"/>
      <c r="AS200" s="438"/>
      <c r="AT200" s="438"/>
      <c r="AU200" s="439"/>
      <c r="AV200" s="110">
        <v>15</v>
      </c>
      <c r="AW200" s="111" t="str">
        <f t="shared" si="56"/>
        <v>-</v>
      </c>
      <c r="AX200" s="112">
        <v>11</v>
      </c>
      <c r="AY200" s="503"/>
      <c r="AZ200" s="110">
        <v>15</v>
      </c>
      <c r="BA200" s="111" t="str">
        <f t="shared" si="57"/>
        <v>-</v>
      </c>
      <c r="BB200" s="112">
        <v>10</v>
      </c>
      <c r="BC200" s="506"/>
      <c r="BD200" s="495"/>
      <c r="BE200" s="496"/>
      <c r="BF200" s="496"/>
      <c r="BG200" s="497"/>
      <c r="BH200" s="106"/>
      <c r="BI200" s="121">
        <f>COUNTIF(AN199:BC201,"○")</f>
        <v>1</v>
      </c>
      <c r="BJ200" s="122">
        <f>COUNTIF(AN199:BC201,"×")</f>
        <v>2</v>
      </c>
      <c r="BK200" s="129">
        <f>(IF((AN199&gt;AP199),1,0))+(IF((AN200&gt;AP200),1,0))+(IF((AN201&gt;AP201),1,0))+(IF((AR199&gt;AT199),1,0))+(IF((AR200&gt;AT200),1,0))+(IF((AR201&gt;AT201),1,0))+(IF((AV199&gt;AX199),1,0))+(IF((AV200&gt;AX200),1,0))+(IF((AV201&gt;AX201),1,0))+(IF((AZ199&gt;BB199),1,0))+(IF((AZ200&gt;BB200),1,0))+(IF((AZ201&gt;BB201),1,0))</f>
        <v>4</v>
      </c>
      <c r="BL200" s="130">
        <f>(IF((AN199&lt;AP199),1,0))+(IF((AN200&lt;AP200),1,0))+(IF((AN201&lt;AP201),1,0))+(IF((AR199&lt;AT199),1,0))+(IF((AR200&lt;AT200),1,0))+(IF((AR201&lt;AT201),1,0))+(IF((AV199&lt;AX199),1,0))+(IF((AV200&lt;AX200),1,0))+(IF((AV201&lt;AX201),1,0))+(IF((AZ199&lt;BB199),1,0))+(IF((AZ200&lt;BB200),1,0))+(IF((AZ201&lt;BB201),1,0))</f>
        <v>4</v>
      </c>
      <c r="BM200" s="131">
        <f>BK200-BL200</f>
        <v>0</v>
      </c>
      <c r="BN200" s="122">
        <f>SUM(AN199:AN201,AR199:AR201,AV199:AV201,AZ199:AZ201)</f>
        <v>111</v>
      </c>
      <c r="BO200" s="122">
        <f>SUM(AP199:AP201,AT199:AT201,AX199:AX201,BB199:BB201)</f>
        <v>101</v>
      </c>
      <c r="BP200" s="126">
        <f>BN200-BO200</f>
        <v>10</v>
      </c>
    </row>
    <row r="201" spans="1:68" ht="12" customHeight="1" x14ac:dyDescent="0.15">
      <c r="B201" s="11"/>
      <c r="C201" s="12" t="s">
        <v>90</v>
      </c>
      <c r="D201" s="149" t="str">
        <f>IF(J198="","",J198)</f>
        <v/>
      </c>
      <c r="E201" s="111" t="str">
        <f t="shared" si="58"/>
        <v/>
      </c>
      <c r="F201" s="150" t="str">
        <f>IF(H198="","",H198)</f>
        <v/>
      </c>
      <c r="G201" s="433" t="str">
        <f>IF(I198="","",I198)</f>
        <v/>
      </c>
      <c r="H201" s="440"/>
      <c r="I201" s="441"/>
      <c r="J201" s="441"/>
      <c r="K201" s="442"/>
      <c r="L201" s="132"/>
      <c r="M201" s="111" t="str">
        <f t="shared" si="54"/>
        <v/>
      </c>
      <c r="N201" s="133"/>
      <c r="O201" s="504"/>
      <c r="P201" s="132">
        <v>13</v>
      </c>
      <c r="Q201" s="134" t="str">
        <f t="shared" si="55"/>
        <v>-</v>
      </c>
      <c r="R201" s="133">
        <v>15</v>
      </c>
      <c r="S201" s="507"/>
      <c r="T201" s="89">
        <f>Y200</f>
        <v>1</v>
      </c>
      <c r="U201" s="33" t="s">
        <v>2</v>
      </c>
      <c r="V201" s="33">
        <f>Z200</f>
        <v>2</v>
      </c>
      <c r="W201" s="34" t="s">
        <v>1</v>
      </c>
      <c r="X201" s="106"/>
      <c r="Y201" s="156"/>
      <c r="Z201" s="157"/>
      <c r="AA201" s="156"/>
      <c r="AB201" s="157"/>
      <c r="AC201" s="158"/>
      <c r="AD201" s="157"/>
      <c r="AE201" s="157"/>
      <c r="AF201" s="158"/>
      <c r="AG201" s="33"/>
      <c r="AH201" s="33"/>
      <c r="AI201" s="33"/>
      <c r="AJ201" s="33"/>
      <c r="AK201" s="33"/>
      <c r="AL201" s="11"/>
      <c r="AM201" s="12" t="s">
        <v>106</v>
      </c>
      <c r="AN201" s="149">
        <f>IF(AT198="","",AT198)</f>
        <v>12</v>
      </c>
      <c r="AO201" s="111" t="str">
        <f t="shared" si="59"/>
        <v>-</v>
      </c>
      <c r="AP201" s="150">
        <f>IF(AR198="","",AR198)</f>
        <v>15</v>
      </c>
      <c r="AQ201" s="433" t="str">
        <f>IF(AS198="","",AS198)</f>
        <v>-</v>
      </c>
      <c r="AR201" s="440"/>
      <c r="AS201" s="441"/>
      <c r="AT201" s="441"/>
      <c r="AU201" s="442"/>
      <c r="AV201" s="132"/>
      <c r="AW201" s="111" t="str">
        <f t="shared" si="56"/>
        <v/>
      </c>
      <c r="AX201" s="133"/>
      <c r="AY201" s="504"/>
      <c r="AZ201" s="132">
        <v>12</v>
      </c>
      <c r="BA201" s="134" t="str">
        <f t="shared" si="57"/>
        <v>-</v>
      </c>
      <c r="BB201" s="133">
        <v>15</v>
      </c>
      <c r="BC201" s="507"/>
      <c r="BD201" s="89">
        <f>BI200</f>
        <v>1</v>
      </c>
      <c r="BE201" s="33" t="s">
        <v>2</v>
      </c>
      <c r="BF201" s="33">
        <f>BJ200</f>
        <v>2</v>
      </c>
      <c r="BG201" s="34" t="s">
        <v>1</v>
      </c>
      <c r="BH201" s="106"/>
      <c r="BI201" s="156"/>
      <c r="BJ201" s="157"/>
      <c r="BK201" s="156"/>
      <c r="BL201" s="157"/>
      <c r="BM201" s="158"/>
      <c r="BN201" s="157"/>
      <c r="BO201" s="157"/>
      <c r="BP201" s="158"/>
    </row>
    <row r="202" spans="1:68" ht="12" customHeight="1" x14ac:dyDescent="0.15">
      <c r="B202" s="7" t="s">
        <v>285</v>
      </c>
      <c r="C202" s="8" t="s">
        <v>284</v>
      </c>
      <c r="D202" s="138">
        <f>IF(N196="","",N196)</f>
        <v>15</v>
      </c>
      <c r="E202" s="141" t="str">
        <f t="shared" si="58"/>
        <v>-</v>
      </c>
      <c r="F202" s="139">
        <f>IF(L196="","",L196)</f>
        <v>4</v>
      </c>
      <c r="G202" s="431" t="str">
        <f>IF(O196="","",IF(O196="○","×",IF(O196="×","○")))</f>
        <v>○</v>
      </c>
      <c r="H202" s="159">
        <f>IF(N199="","",N199)</f>
        <v>15</v>
      </c>
      <c r="I202" s="111" t="str">
        <f t="shared" ref="I202:I207" si="60">IF(H202="","","-")</f>
        <v>-</v>
      </c>
      <c r="J202" s="139">
        <f>IF(L199="","",L199)</f>
        <v>4</v>
      </c>
      <c r="K202" s="431" t="str">
        <f>IF(O199="","",IF(O199="○","×",IF(O199="×","○")))</f>
        <v>○</v>
      </c>
      <c r="L202" s="434"/>
      <c r="M202" s="435"/>
      <c r="N202" s="435"/>
      <c r="O202" s="436"/>
      <c r="P202" s="110">
        <v>15</v>
      </c>
      <c r="Q202" s="111" t="str">
        <f t="shared" si="55"/>
        <v>-</v>
      </c>
      <c r="R202" s="112">
        <v>9</v>
      </c>
      <c r="S202" s="506" t="str">
        <f>IF(P202&lt;&gt;"",IF(P202&gt;R202,IF(P203&gt;R203,"○",IF(P204&gt;R204,"○","×")),IF(P203&gt;R203,IF(P204&gt;R204,"○","×"),"×")),"")</f>
        <v>○</v>
      </c>
      <c r="T202" s="492" t="s">
        <v>418</v>
      </c>
      <c r="U202" s="493"/>
      <c r="V202" s="493"/>
      <c r="W202" s="494"/>
      <c r="X202" s="106"/>
      <c r="Y202" s="121"/>
      <c r="Z202" s="122"/>
      <c r="AA202" s="121"/>
      <c r="AB202" s="122"/>
      <c r="AC202" s="126"/>
      <c r="AD202" s="122"/>
      <c r="AE202" s="122"/>
      <c r="AF202" s="126"/>
      <c r="AG202" s="67"/>
      <c r="AH202" s="67"/>
      <c r="AI202" s="67"/>
      <c r="AJ202" s="67"/>
      <c r="AK202" s="67"/>
      <c r="AL202" s="7" t="s">
        <v>250</v>
      </c>
      <c r="AM202" s="8" t="s">
        <v>37</v>
      </c>
      <c r="AN202" s="138">
        <f>IF(AX196="","",AX196)</f>
        <v>12</v>
      </c>
      <c r="AO202" s="141" t="str">
        <f t="shared" si="59"/>
        <v>-</v>
      </c>
      <c r="AP202" s="139">
        <f>IF(AV196="","",AV196)</f>
        <v>15</v>
      </c>
      <c r="AQ202" s="431" t="str">
        <f>IF(AY196="","",IF(AY196="○","×",IF(AY196="×","○")))</f>
        <v>×</v>
      </c>
      <c r="AR202" s="159">
        <f>IF(AX199="","",AX199)</f>
        <v>13</v>
      </c>
      <c r="AS202" s="111" t="str">
        <f t="shared" ref="AS202:AS207" si="61">IF(AR202="","","-")</f>
        <v>-</v>
      </c>
      <c r="AT202" s="139">
        <f>IF(AV199="","",AV199)</f>
        <v>15</v>
      </c>
      <c r="AU202" s="431" t="str">
        <f>IF(AY199="","",IF(AY199="○","×",IF(AY199="×","○")))</f>
        <v>×</v>
      </c>
      <c r="AV202" s="434"/>
      <c r="AW202" s="435"/>
      <c r="AX202" s="435"/>
      <c r="AY202" s="436"/>
      <c r="AZ202" s="110">
        <v>6</v>
      </c>
      <c r="BA202" s="111" t="str">
        <f t="shared" si="57"/>
        <v>-</v>
      </c>
      <c r="BB202" s="112">
        <v>15</v>
      </c>
      <c r="BC202" s="506" t="str">
        <f>IF(AZ202&lt;&gt;"",IF(AZ202&gt;BB202,IF(AZ203&gt;BB203,"○",IF(AZ204&gt;BB204,"○","×")),IF(AZ203&gt;BB203,IF(AZ204&gt;BB204,"○","×"),"×")),"")</f>
        <v>×</v>
      </c>
      <c r="BD202" s="492" t="s">
        <v>421</v>
      </c>
      <c r="BE202" s="493"/>
      <c r="BF202" s="493"/>
      <c r="BG202" s="494"/>
      <c r="BH202" s="106"/>
      <c r="BI202" s="121"/>
      <c r="BJ202" s="122"/>
      <c r="BK202" s="121"/>
      <c r="BL202" s="122"/>
      <c r="BM202" s="126"/>
      <c r="BN202" s="122"/>
      <c r="BO202" s="122"/>
      <c r="BP202" s="126"/>
    </row>
    <row r="203" spans="1:68" ht="12" customHeight="1" x14ac:dyDescent="0.15">
      <c r="B203" s="7" t="s">
        <v>282</v>
      </c>
      <c r="C203" s="8" t="s">
        <v>281</v>
      </c>
      <c r="D203" s="138">
        <f>IF(N197="","",N197)</f>
        <v>15</v>
      </c>
      <c r="E203" s="111" t="str">
        <f t="shared" si="58"/>
        <v>-</v>
      </c>
      <c r="F203" s="139">
        <f>IF(L197="","",L197)</f>
        <v>11</v>
      </c>
      <c r="G203" s="432" t="str">
        <f>IF(I200="","",I200)</f>
        <v/>
      </c>
      <c r="H203" s="159">
        <f>IF(N200="","",N200)</f>
        <v>15</v>
      </c>
      <c r="I203" s="111" t="str">
        <f t="shared" si="60"/>
        <v>-</v>
      </c>
      <c r="J203" s="139">
        <f>IF(L200="","",L200)</f>
        <v>3</v>
      </c>
      <c r="K203" s="432" t="str">
        <f>IF(M200="","",M200)</f>
        <v>-</v>
      </c>
      <c r="L203" s="437"/>
      <c r="M203" s="438"/>
      <c r="N203" s="438"/>
      <c r="O203" s="439"/>
      <c r="P203" s="110">
        <v>15</v>
      </c>
      <c r="Q203" s="111" t="str">
        <f t="shared" si="55"/>
        <v>-</v>
      </c>
      <c r="R203" s="112">
        <v>3</v>
      </c>
      <c r="S203" s="506"/>
      <c r="T203" s="495"/>
      <c r="U203" s="496"/>
      <c r="V203" s="496"/>
      <c r="W203" s="497"/>
      <c r="X203" s="106"/>
      <c r="Y203" s="121">
        <f>COUNTIF(D202:S204,"○")</f>
        <v>3</v>
      </c>
      <c r="Z203" s="122">
        <f>COUNTIF(D202:S204,"×")</f>
        <v>0</v>
      </c>
      <c r="AA203" s="129">
        <f>(IF((D202&gt;F202),1,0))+(IF((D203&gt;F203),1,0))+(IF((D204&gt;F204),1,0))+(IF((H202&gt;J202),1,0))+(IF((H203&gt;J203),1,0))+(IF((H204&gt;J204),1,0))+(IF((L202&gt;N202),1,0))+(IF((L203&gt;N203),1,0))+(IF((L204&gt;N204),1,0))+(IF((P202&gt;R202),1,0))+(IF((P203&gt;R203),1,0))+(IF((P204&gt;R204),1,0))</f>
        <v>6</v>
      </c>
      <c r="AB203" s="130">
        <f>(IF((D202&lt;F202),1,0))+(IF((D203&lt;F203),1,0))+(IF((D204&lt;F204),1,0))+(IF((H202&lt;J202),1,0))+(IF((H203&lt;J203),1,0))+(IF((H204&lt;J204),1,0))+(IF((L202&lt;N202),1,0))+(IF((L203&lt;N203),1,0))+(IF((L204&lt;N204),1,0))+(IF((P202&lt;R202),1,0))+(IF((P203&lt;R203),1,0))+(IF((P204&lt;R204),1,0))</f>
        <v>0</v>
      </c>
      <c r="AC203" s="131">
        <f>AA203-AB203</f>
        <v>6</v>
      </c>
      <c r="AD203" s="122">
        <f>SUM(D202:D204,H202:H204,L202:L204,P202:P204)</f>
        <v>90</v>
      </c>
      <c r="AE203" s="122">
        <f>SUM(F202:F204,J202:J204,N202:N204,R202:R204)</f>
        <v>34</v>
      </c>
      <c r="AF203" s="126">
        <f>AD203-AE203</f>
        <v>56</v>
      </c>
      <c r="AG203" s="67"/>
      <c r="AH203" s="67"/>
      <c r="AI203" s="67"/>
      <c r="AJ203" s="67"/>
      <c r="AK203" s="67"/>
      <c r="AL203" s="7" t="s">
        <v>252</v>
      </c>
      <c r="AM203" s="8" t="s">
        <v>37</v>
      </c>
      <c r="AN203" s="138">
        <f>IF(AX197="","",AX197)</f>
        <v>15</v>
      </c>
      <c r="AO203" s="111" t="str">
        <f t="shared" si="59"/>
        <v>-</v>
      </c>
      <c r="AP203" s="139">
        <f>IF(AV197="","",AV197)</f>
        <v>11</v>
      </c>
      <c r="AQ203" s="432" t="str">
        <f>IF(AS200="","",AS200)</f>
        <v/>
      </c>
      <c r="AR203" s="159">
        <f>IF(AX200="","",AX200)</f>
        <v>11</v>
      </c>
      <c r="AS203" s="111" t="str">
        <f t="shared" si="61"/>
        <v>-</v>
      </c>
      <c r="AT203" s="139">
        <f>IF(AV200="","",AV200)</f>
        <v>15</v>
      </c>
      <c r="AU203" s="432" t="str">
        <f>IF(AW200="","",AW200)</f>
        <v>-</v>
      </c>
      <c r="AV203" s="437"/>
      <c r="AW203" s="438"/>
      <c r="AX203" s="438"/>
      <c r="AY203" s="439"/>
      <c r="AZ203" s="110">
        <v>10</v>
      </c>
      <c r="BA203" s="111" t="str">
        <f t="shared" si="57"/>
        <v>-</v>
      </c>
      <c r="BB203" s="112">
        <v>15</v>
      </c>
      <c r="BC203" s="506"/>
      <c r="BD203" s="495"/>
      <c r="BE203" s="496"/>
      <c r="BF203" s="496"/>
      <c r="BG203" s="497"/>
      <c r="BH203" s="106"/>
      <c r="BI203" s="121">
        <f>COUNTIF(AN202:BC204,"○")</f>
        <v>0</v>
      </c>
      <c r="BJ203" s="122">
        <f>COUNTIF(AN202:BC204,"×")</f>
        <v>3</v>
      </c>
      <c r="BK203" s="129">
        <f>(IF((AN202&gt;AP202),1,0))+(IF((AN203&gt;AP203),1,0))+(IF((AN204&gt;AP204),1,0))+(IF((AR202&gt;AT202),1,0))+(IF((AR203&gt;AT203),1,0))+(IF((AR204&gt;AT204),1,0))+(IF((AV202&gt;AX202),1,0))+(IF((AV203&gt;AX203),1,0))+(IF((AV204&gt;AX204),1,0))+(IF((AZ202&gt;BB202),1,0))+(IF((AZ203&gt;BB203),1,0))+(IF((AZ204&gt;BB204),1,0))</f>
        <v>1</v>
      </c>
      <c r="BL203" s="130">
        <f>(IF((AN202&lt;AP202),1,0))+(IF((AN203&lt;AP203),1,0))+(IF((AN204&lt;AP204),1,0))+(IF((AR202&lt;AT202),1,0))+(IF((AR203&lt;AT203),1,0))+(IF((AR204&lt;AT204),1,0))+(IF((AV202&lt;AX202),1,0))+(IF((AV203&lt;AX203),1,0))+(IF((AV204&lt;AX204),1,0))+(IF((AZ202&lt;BB202),1,0))+(IF((AZ203&lt;BB203),1,0))+(IF((AZ204&lt;BB204),1,0))</f>
        <v>6</v>
      </c>
      <c r="BM203" s="131">
        <f>BK203-BL203</f>
        <v>-5</v>
      </c>
      <c r="BN203" s="122">
        <f>SUM(AN202:AN204,AR202:AR204,AV202:AV204,AZ202:AZ204)</f>
        <v>75</v>
      </c>
      <c r="BO203" s="122">
        <f>SUM(AP202:AP204,AT202:AT204,AX202:AX204,BB202:BB204)</f>
        <v>101</v>
      </c>
      <c r="BP203" s="126">
        <f>BN203-BO203</f>
        <v>-26</v>
      </c>
    </row>
    <row r="204" spans="1:68" ht="12" customHeight="1" x14ac:dyDescent="0.15">
      <c r="B204" s="11"/>
      <c r="C204" s="12" t="s">
        <v>173</v>
      </c>
      <c r="D204" s="149" t="str">
        <f>IF(N198="","",N198)</f>
        <v/>
      </c>
      <c r="E204" s="134" t="str">
        <f t="shared" si="58"/>
        <v/>
      </c>
      <c r="F204" s="150" t="str">
        <f>IF(L198="","",L198)</f>
        <v/>
      </c>
      <c r="G204" s="433" t="str">
        <f>IF(I201="","",I201)</f>
        <v/>
      </c>
      <c r="H204" s="160" t="str">
        <f>IF(N201="","",N201)</f>
        <v/>
      </c>
      <c r="I204" s="111" t="str">
        <f t="shared" si="60"/>
        <v/>
      </c>
      <c r="J204" s="150" t="str">
        <f>IF(L201="","",L201)</f>
        <v/>
      </c>
      <c r="K204" s="433" t="str">
        <f>IF(M201="","",M201)</f>
        <v/>
      </c>
      <c r="L204" s="440"/>
      <c r="M204" s="441"/>
      <c r="N204" s="441"/>
      <c r="O204" s="442"/>
      <c r="P204" s="132"/>
      <c r="Q204" s="111" t="str">
        <f t="shared" si="55"/>
        <v/>
      </c>
      <c r="R204" s="133"/>
      <c r="S204" s="507"/>
      <c r="T204" s="89">
        <f>Y203</f>
        <v>3</v>
      </c>
      <c r="U204" s="33" t="s">
        <v>2</v>
      </c>
      <c r="V204" s="33">
        <f>Z203</f>
        <v>0</v>
      </c>
      <c r="W204" s="34" t="s">
        <v>1</v>
      </c>
      <c r="X204" s="106"/>
      <c r="Y204" s="121"/>
      <c r="Z204" s="122"/>
      <c r="AA204" s="121"/>
      <c r="AB204" s="122"/>
      <c r="AC204" s="126"/>
      <c r="AD204" s="122"/>
      <c r="AE204" s="122"/>
      <c r="AF204" s="126"/>
      <c r="AG204" s="33"/>
      <c r="AH204" s="33"/>
      <c r="AI204" s="33"/>
      <c r="AJ204" s="33"/>
      <c r="AK204" s="33"/>
      <c r="AL204" s="11"/>
      <c r="AM204" s="32" t="s">
        <v>90</v>
      </c>
      <c r="AN204" s="149">
        <f>IF(AX198="","",AX198)</f>
        <v>8</v>
      </c>
      <c r="AO204" s="134" t="str">
        <f t="shared" si="59"/>
        <v>-</v>
      </c>
      <c r="AP204" s="150">
        <f>IF(AV198="","",AV198)</f>
        <v>15</v>
      </c>
      <c r="AQ204" s="433" t="str">
        <f>IF(AS201="","",AS201)</f>
        <v/>
      </c>
      <c r="AR204" s="160" t="str">
        <f>IF(AX201="","",AX201)</f>
        <v/>
      </c>
      <c r="AS204" s="111" t="str">
        <f t="shared" si="61"/>
        <v/>
      </c>
      <c r="AT204" s="150" t="str">
        <f>IF(AV201="","",AV201)</f>
        <v/>
      </c>
      <c r="AU204" s="433" t="str">
        <f>IF(AW201="","",AW201)</f>
        <v/>
      </c>
      <c r="AV204" s="440"/>
      <c r="AW204" s="441"/>
      <c r="AX204" s="441"/>
      <c r="AY204" s="442"/>
      <c r="AZ204" s="132"/>
      <c r="BA204" s="111" t="str">
        <f t="shared" si="57"/>
        <v/>
      </c>
      <c r="BB204" s="133"/>
      <c r="BC204" s="507"/>
      <c r="BD204" s="89">
        <f>BI203</f>
        <v>0</v>
      </c>
      <c r="BE204" s="33" t="s">
        <v>2</v>
      </c>
      <c r="BF204" s="33">
        <f>BJ203</f>
        <v>3</v>
      </c>
      <c r="BG204" s="34" t="s">
        <v>1</v>
      </c>
      <c r="BH204" s="106"/>
      <c r="BI204" s="121"/>
      <c r="BJ204" s="122"/>
      <c r="BK204" s="121"/>
      <c r="BL204" s="122"/>
      <c r="BM204" s="126"/>
      <c r="BN204" s="122"/>
      <c r="BO204" s="122"/>
      <c r="BP204" s="126"/>
    </row>
    <row r="205" spans="1:68" ht="12" customHeight="1" x14ac:dyDescent="0.15">
      <c r="B205" s="28" t="s">
        <v>300</v>
      </c>
      <c r="C205" s="8" t="s">
        <v>345</v>
      </c>
      <c r="D205" s="138">
        <f>IF(R196="","",R196)</f>
        <v>15</v>
      </c>
      <c r="E205" s="111" t="str">
        <f t="shared" si="58"/>
        <v>-</v>
      </c>
      <c r="F205" s="139">
        <f>IF(P196="","",P196)</f>
        <v>5</v>
      </c>
      <c r="G205" s="431" t="str">
        <f>IF(S196="","",IF(S196="○","×",IF(S196="×","○")))</f>
        <v>○</v>
      </c>
      <c r="H205" s="159">
        <f>IF(R199="","",R199)</f>
        <v>15</v>
      </c>
      <c r="I205" s="141" t="str">
        <f t="shared" si="60"/>
        <v>-</v>
      </c>
      <c r="J205" s="139">
        <f>IF(P199="","",P199)</f>
        <v>6</v>
      </c>
      <c r="K205" s="431" t="str">
        <f>IF(S199="","",IF(S199="○","×",IF(S199="×","○")))</f>
        <v>○</v>
      </c>
      <c r="L205" s="163">
        <f>IF(R202="","",R202)</f>
        <v>9</v>
      </c>
      <c r="M205" s="111" t="str">
        <f>IF(L205="","","-")</f>
        <v>-</v>
      </c>
      <c r="N205" s="162">
        <f>IF(P202="","",P202)</f>
        <v>15</v>
      </c>
      <c r="O205" s="431" t="str">
        <f>IF(S202="","",IF(S202="○","×",IF(S202="×","○")))</f>
        <v>×</v>
      </c>
      <c r="P205" s="434"/>
      <c r="Q205" s="435"/>
      <c r="R205" s="435"/>
      <c r="S205" s="487"/>
      <c r="T205" s="492" t="s">
        <v>419</v>
      </c>
      <c r="U205" s="493"/>
      <c r="V205" s="493"/>
      <c r="W205" s="494"/>
      <c r="X205" s="106"/>
      <c r="Y205" s="123"/>
      <c r="Z205" s="124"/>
      <c r="AA205" s="123"/>
      <c r="AB205" s="124"/>
      <c r="AC205" s="125"/>
      <c r="AD205" s="124"/>
      <c r="AE205" s="124"/>
      <c r="AF205" s="125"/>
      <c r="AG205" s="67"/>
      <c r="AH205" s="67"/>
      <c r="AI205" s="67"/>
      <c r="AJ205" s="67"/>
      <c r="AK205" s="67"/>
      <c r="AL205" s="5" t="s">
        <v>176</v>
      </c>
      <c r="AM205" s="6" t="s">
        <v>339</v>
      </c>
      <c r="AN205" s="138">
        <f>IF(BB196="","",BB196)</f>
        <v>15</v>
      </c>
      <c r="AO205" s="111" t="str">
        <f t="shared" si="59"/>
        <v>-</v>
      </c>
      <c r="AP205" s="139">
        <f>IF(AZ196="","",AZ196)</f>
        <v>13</v>
      </c>
      <c r="AQ205" s="431" t="str">
        <f>IF(BC196="","",IF(BC196="○","×",IF(BC196="×","○")))</f>
        <v>×</v>
      </c>
      <c r="AR205" s="159">
        <f>IF(BB199="","",BB199)</f>
        <v>15</v>
      </c>
      <c r="AS205" s="141" t="str">
        <f t="shared" si="61"/>
        <v>-</v>
      </c>
      <c r="AT205" s="139">
        <f>IF(AZ199="","",AZ199)</f>
        <v>13</v>
      </c>
      <c r="AU205" s="431" t="str">
        <f>IF(BC199="","",IF(BC199="○","×",IF(BC199="×","○")))</f>
        <v>○</v>
      </c>
      <c r="AV205" s="163">
        <f>IF(BB202="","",BB202)</f>
        <v>15</v>
      </c>
      <c r="AW205" s="111" t="str">
        <f>IF(AV205="","","-")</f>
        <v>-</v>
      </c>
      <c r="AX205" s="162">
        <f>IF(AZ202="","",AZ202)</f>
        <v>6</v>
      </c>
      <c r="AY205" s="431" t="str">
        <f>IF(BC202="","",IF(BC202="○","×",IF(BC202="×","○")))</f>
        <v>○</v>
      </c>
      <c r="AZ205" s="434"/>
      <c r="BA205" s="435"/>
      <c r="BB205" s="435"/>
      <c r="BC205" s="487"/>
      <c r="BD205" s="492" t="s">
        <v>419</v>
      </c>
      <c r="BE205" s="493"/>
      <c r="BF205" s="493"/>
      <c r="BG205" s="494"/>
      <c r="BH205" s="106"/>
      <c r="BI205" s="123"/>
      <c r="BJ205" s="124"/>
      <c r="BK205" s="123"/>
      <c r="BL205" s="124"/>
      <c r="BM205" s="125"/>
      <c r="BN205" s="124"/>
      <c r="BO205" s="124"/>
      <c r="BP205" s="125"/>
    </row>
    <row r="206" spans="1:68" ht="12" customHeight="1" x14ac:dyDescent="0.15">
      <c r="B206" s="28" t="s">
        <v>299</v>
      </c>
      <c r="C206" s="8" t="s">
        <v>345</v>
      </c>
      <c r="D206" s="138">
        <f>IF(R197="","",R197)</f>
        <v>15</v>
      </c>
      <c r="E206" s="111" t="str">
        <f t="shared" si="58"/>
        <v>-</v>
      </c>
      <c r="F206" s="139">
        <f>IF(P197="","",P197)</f>
        <v>4</v>
      </c>
      <c r="G206" s="432" t="str">
        <f>IF(I203="","",I203)</f>
        <v>-</v>
      </c>
      <c r="H206" s="159">
        <f>IF(R200="","",R200)</f>
        <v>11</v>
      </c>
      <c r="I206" s="111" t="str">
        <f t="shared" si="60"/>
        <v>-</v>
      </c>
      <c r="J206" s="139">
        <f>IF(P200="","",P200)</f>
        <v>15</v>
      </c>
      <c r="K206" s="432" t="str">
        <f>IF(M203="","",M203)</f>
        <v/>
      </c>
      <c r="L206" s="159">
        <f>IF(R203="","",R203)</f>
        <v>3</v>
      </c>
      <c r="M206" s="111" t="str">
        <f>IF(L206="","","-")</f>
        <v>-</v>
      </c>
      <c r="N206" s="139">
        <f>IF(P203="","",P203)</f>
        <v>15</v>
      </c>
      <c r="O206" s="432" t="str">
        <f>IF(Q203="","",Q203)</f>
        <v>-</v>
      </c>
      <c r="P206" s="437"/>
      <c r="Q206" s="438"/>
      <c r="R206" s="438"/>
      <c r="S206" s="488"/>
      <c r="T206" s="495"/>
      <c r="U206" s="496"/>
      <c r="V206" s="496"/>
      <c r="W206" s="497"/>
      <c r="X206" s="106"/>
      <c r="Y206" s="121">
        <f>COUNTIF(D205:S207,"○")</f>
        <v>2</v>
      </c>
      <c r="Z206" s="122">
        <f>COUNTIF(D205:S207,"×")</f>
        <v>1</v>
      </c>
      <c r="AA206" s="129">
        <f>(IF((D205&gt;F205),1,0))+(IF((D206&gt;F206),1,0))+(IF((D207&gt;F207),1,0))+(IF((H205&gt;J205),1,0))+(IF((H206&gt;J206),1,0))+(IF((H207&gt;J207),1,0))+(IF((L205&gt;N205),1,0))+(IF((L206&gt;N206),1,0))+(IF((L207&gt;N207),1,0))+(IF((P205&gt;R205),1,0))+(IF((P206&gt;R206),1,0))+(IF((P207&gt;R207),1,0))</f>
        <v>4</v>
      </c>
      <c r="AB206" s="130">
        <f>(IF((D205&lt;F205),1,0))+(IF((D206&lt;F206),1,0))+(IF((D207&lt;F207),1,0))+(IF((H205&lt;J205),1,0))+(IF((H206&lt;J206),1,0))+(IF((H207&lt;J207),1,0))+(IF((L205&lt;N205),1,0))+(IF((L206&lt;N206),1,0))+(IF((L207&lt;N207),1,0))+(IF((P205&lt;R205),1,0))+(IF((P206&lt;R206),1,0))+(IF((P207&lt;R207),1,0))</f>
        <v>3</v>
      </c>
      <c r="AC206" s="131">
        <f>AA206-AB206</f>
        <v>1</v>
      </c>
      <c r="AD206" s="122">
        <f>SUM(D205:D207,H205:H207,L205:L207,P205:P207)</f>
        <v>83</v>
      </c>
      <c r="AE206" s="122">
        <f>SUM(F205:F207,J205:J207,N205:N207,R205:R207)</f>
        <v>73</v>
      </c>
      <c r="AF206" s="126">
        <f>AD206-AE206</f>
        <v>10</v>
      </c>
      <c r="AG206" s="67"/>
      <c r="AH206" s="67"/>
      <c r="AI206" s="67"/>
      <c r="AJ206" s="67"/>
      <c r="AK206" s="67"/>
      <c r="AL206" s="7" t="s">
        <v>175</v>
      </c>
      <c r="AM206" s="8" t="s">
        <v>339</v>
      </c>
      <c r="AN206" s="138">
        <f>IF(BB197="","",BB197)</f>
        <v>11</v>
      </c>
      <c r="AO206" s="111" t="str">
        <f t="shared" si="59"/>
        <v>-</v>
      </c>
      <c r="AP206" s="139">
        <f>IF(AZ197="","",AZ197)</f>
        <v>15</v>
      </c>
      <c r="AQ206" s="432" t="str">
        <f>IF(AS203="","",AS203)</f>
        <v>-</v>
      </c>
      <c r="AR206" s="159">
        <f>IF(BB200="","",BB200)</f>
        <v>10</v>
      </c>
      <c r="AS206" s="111" t="str">
        <f t="shared" si="61"/>
        <v>-</v>
      </c>
      <c r="AT206" s="139">
        <f>IF(AZ200="","",AZ200)</f>
        <v>15</v>
      </c>
      <c r="AU206" s="432" t="str">
        <f>IF(AW203="","",AW203)</f>
        <v/>
      </c>
      <c r="AV206" s="159">
        <f>IF(BB203="","",BB203)</f>
        <v>15</v>
      </c>
      <c r="AW206" s="111" t="str">
        <f>IF(AV206="","","-")</f>
        <v>-</v>
      </c>
      <c r="AX206" s="139">
        <f>IF(AZ203="","",AZ203)</f>
        <v>10</v>
      </c>
      <c r="AY206" s="432" t="str">
        <f>IF(BA203="","",BA203)</f>
        <v>-</v>
      </c>
      <c r="AZ206" s="437"/>
      <c r="BA206" s="438"/>
      <c r="BB206" s="438"/>
      <c r="BC206" s="488"/>
      <c r="BD206" s="495"/>
      <c r="BE206" s="496"/>
      <c r="BF206" s="496"/>
      <c r="BG206" s="497"/>
      <c r="BH206" s="106"/>
      <c r="BI206" s="121">
        <f>COUNTIF(AN205:BC207,"○")</f>
        <v>2</v>
      </c>
      <c r="BJ206" s="122">
        <f>COUNTIF(AN205:BC207,"×")</f>
        <v>1</v>
      </c>
      <c r="BK206" s="129">
        <f>(IF((AN205&gt;AP205),1,0))+(IF((AN206&gt;AP206),1,0))+(IF((AN207&gt;AP207),1,0))+(IF((AR205&gt;AT205),1,0))+(IF((AR206&gt;AT206),1,0))+(IF((AR207&gt;AT207),1,0))+(IF((AV205&gt;AX205),1,0))+(IF((AV206&gt;AX206),1,0))+(IF((AV207&gt;AX207),1,0))+(IF((AZ205&gt;BB205),1,0))+(IF((AZ206&gt;BB206),1,0))+(IF((AZ207&gt;BB207),1,0))</f>
        <v>5</v>
      </c>
      <c r="BL206" s="130">
        <f>(IF((AN205&lt;AP205),1,0))+(IF((AN206&lt;AP206),1,0))+(IF((AN207&lt;AP207),1,0))+(IF((AR205&lt;AT205),1,0))+(IF((AR206&lt;AT206),1,0))+(IF((AR207&lt;AT207),1,0))+(IF((AV205&lt;AX205),1,0))+(IF((AV206&lt;AX206),1,0))+(IF((AV207&lt;AX207),1,0))+(IF((AZ205&lt;BB205),1,0))+(IF((AZ206&lt;BB206),1,0))+(IF((AZ207&lt;BB207),1,0))</f>
        <v>3</v>
      </c>
      <c r="BM206" s="131">
        <f>BK206-BL206</f>
        <v>2</v>
      </c>
      <c r="BN206" s="122">
        <f>SUM(AN205:AN207,AR205:AR207,AV205:AV207,AZ205:AZ207)</f>
        <v>108</v>
      </c>
      <c r="BO206" s="122">
        <f>SUM(AP205:AP207,AT205:AT207,AX205:AX207,BB205:BB207)</f>
        <v>99</v>
      </c>
      <c r="BP206" s="126">
        <f>BN206-BO206</f>
        <v>9</v>
      </c>
    </row>
    <row r="207" spans="1:68" ht="12" customHeight="1" thickBot="1" x14ac:dyDescent="0.2">
      <c r="B207" s="9"/>
      <c r="C207" s="10" t="s">
        <v>139</v>
      </c>
      <c r="D207" s="164" t="str">
        <f>IF(R198="","",R198)</f>
        <v/>
      </c>
      <c r="E207" s="165" t="str">
        <f t="shared" si="58"/>
        <v/>
      </c>
      <c r="F207" s="166" t="str">
        <f>IF(P198="","",P198)</f>
        <v/>
      </c>
      <c r="G207" s="486" t="str">
        <f>IF(I204="","",I204)</f>
        <v/>
      </c>
      <c r="H207" s="167">
        <f>IF(R201="","",R201)</f>
        <v>15</v>
      </c>
      <c r="I207" s="165" t="str">
        <f t="shared" si="60"/>
        <v>-</v>
      </c>
      <c r="J207" s="166">
        <f>IF(P201="","",P201)</f>
        <v>13</v>
      </c>
      <c r="K207" s="486" t="str">
        <f>IF(M204="","",M204)</f>
        <v/>
      </c>
      <c r="L207" s="167" t="str">
        <f>IF(R204="","",R204)</f>
        <v/>
      </c>
      <c r="M207" s="165" t="str">
        <f>IF(L207="","","-")</f>
        <v/>
      </c>
      <c r="N207" s="166" t="str">
        <f>IF(P204="","",P204)</f>
        <v/>
      </c>
      <c r="O207" s="486" t="str">
        <f>IF(Q204="","",Q204)</f>
        <v/>
      </c>
      <c r="P207" s="489"/>
      <c r="Q207" s="490"/>
      <c r="R207" s="490"/>
      <c r="S207" s="491"/>
      <c r="T207" s="101">
        <f>Y206</f>
        <v>2</v>
      </c>
      <c r="U207" s="36" t="s">
        <v>2</v>
      </c>
      <c r="V207" s="36">
        <f>Z206</f>
        <v>1</v>
      </c>
      <c r="W207" s="37" t="s">
        <v>1</v>
      </c>
      <c r="X207" s="106"/>
      <c r="Y207" s="156"/>
      <c r="Z207" s="157"/>
      <c r="AA207" s="156"/>
      <c r="AB207" s="157"/>
      <c r="AC207" s="158"/>
      <c r="AD207" s="157"/>
      <c r="AE207" s="157"/>
      <c r="AF207" s="158"/>
      <c r="AG207" s="33"/>
      <c r="AH207" s="33"/>
      <c r="AI207" s="33"/>
      <c r="AJ207" s="33"/>
      <c r="AK207" s="33"/>
      <c r="AL207" s="9"/>
      <c r="AM207" s="10" t="s">
        <v>173</v>
      </c>
      <c r="AN207" s="164">
        <f>IF(BB198="","",BB198)</f>
        <v>12</v>
      </c>
      <c r="AO207" s="165" t="str">
        <f t="shared" si="59"/>
        <v>-</v>
      </c>
      <c r="AP207" s="166">
        <f>IF(AZ198="","",AZ198)</f>
        <v>15</v>
      </c>
      <c r="AQ207" s="486" t="str">
        <f>IF(AS204="","",AS204)</f>
        <v/>
      </c>
      <c r="AR207" s="167">
        <f>IF(BB201="","",BB201)</f>
        <v>15</v>
      </c>
      <c r="AS207" s="165" t="str">
        <f t="shared" si="61"/>
        <v>-</v>
      </c>
      <c r="AT207" s="166">
        <f>IF(AZ201="","",AZ201)</f>
        <v>12</v>
      </c>
      <c r="AU207" s="486" t="str">
        <f>IF(AW204="","",AW204)</f>
        <v/>
      </c>
      <c r="AV207" s="167" t="str">
        <f>IF(BB204="","",BB204)</f>
        <v/>
      </c>
      <c r="AW207" s="165" t="str">
        <f>IF(AV207="","","-")</f>
        <v/>
      </c>
      <c r="AX207" s="166" t="str">
        <f>IF(AZ204="","",AZ204)</f>
        <v/>
      </c>
      <c r="AY207" s="486" t="str">
        <f>IF(BA204="","",BA204)</f>
        <v/>
      </c>
      <c r="AZ207" s="489"/>
      <c r="BA207" s="490"/>
      <c r="BB207" s="490"/>
      <c r="BC207" s="491"/>
      <c r="BD207" s="101">
        <f>BI206</f>
        <v>2</v>
      </c>
      <c r="BE207" s="36" t="s">
        <v>2</v>
      </c>
      <c r="BF207" s="36">
        <f>BJ206</f>
        <v>1</v>
      </c>
      <c r="BG207" s="37" t="s">
        <v>1</v>
      </c>
      <c r="BH207" s="106"/>
      <c r="BI207" s="156"/>
      <c r="BJ207" s="157"/>
      <c r="BK207" s="156"/>
      <c r="BL207" s="157"/>
      <c r="BM207" s="158"/>
      <c r="BN207" s="157"/>
      <c r="BO207" s="157"/>
      <c r="BP207" s="158"/>
    </row>
    <row r="208" spans="1:68" ht="12" customHeight="1" x14ac:dyDescent="0.15">
      <c r="A208" s="23"/>
      <c r="B208" s="16"/>
      <c r="C208" s="40"/>
      <c r="D208" s="77"/>
      <c r="E208" s="41"/>
      <c r="F208" s="77"/>
      <c r="G208" s="77"/>
      <c r="H208" s="77"/>
      <c r="I208" s="41"/>
      <c r="J208" s="77"/>
      <c r="K208" s="77"/>
      <c r="L208" s="77"/>
      <c r="M208" s="41"/>
      <c r="N208" s="77"/>
      <c r="O208" s="77"/>
      <c r="P208" s="77"/>
      <c r="Q208" s="41"/>
      <c r="R208" s="77"/>
      <c r="S208" s="77"/>
      <c r="T208" s="584"/>
      <c r="U208" s="584"/>
      <c r="V208" s="584"/>
      <c r="W208" s="584"/>
      <c r="X208" s="77"/>
      <c r="Y208" s="77"/>
      <c r="Z208" s="7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</row>
    <row r="209" spans="1:59" ht="9.75" customHeight="1" x14ac:dyDescent="0.15">
      <c r="A209" s="23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</row>
    <row r="210" spans="1:59" ht="12.95" customHeight="1" thickBot="1" x14ac:dyDescent="0.2">
      <c r="B210" s="337" t="s">
        <v>151</v>
      </c>
      <c r="C210" s="338" t="s">
        <v>36</v>
      </c>
      <c r="D210" s="473" t="s">
        <v>366</v>
      </c>
      <c r="E210" s="474"/>
      <c r="F210" s="474"/>
      <c r="G210" s="475"/>
      <c r="H210" s="15"/>
      <c r="I210" s="13"/>
      <c r="J210" s="13"/>
      <c r="K210" s="65"/>
      <c r="L210" s="65"/>
      <c r="M210" s="13"/>
      <c r="N210" s="14"/>
      <c r="O210" s="14"/>
      <c r="P210" s="14"/>
      <c r="Q210" s="14"/>
      <c r="R210" s="14"/>
      <c r="S210" s="14"/>
      <c r="T210" s="430" t="s">
        <v>6</v>
      </c>
      <c r="U210" s="430"/>
      <c r="V210" s="430"/>
      <c r="W210" s="430"/>
      <c r="X210" s="430"/>
      <c r="Y210" s="430"/>
      <c r="Z210" s="430"/>
      <c r="AA210" s="430"/>
      <c r="AB210" s="430"/>
      <c r="AC210" s="430"/>
      <c r="AD210" s="430"/>
      <c r="AE210" s="83"/>
      <c r="AF210" s="83"/>
      <c r="AG210" s="83"/>
      <c r="AH210" s="83"/>
      <c r="AI210" s="83"/>
      <c r="AJ210" s="83"/>
      <c r="AK210" s="83"/>
      <c r="AL210" s="83"/>
    </row>
    <row r="211" spans="1:59" ht="12.95" customHeight="1" thickTop="1" thickBot="1" x14ac:dyDescent="0.2">
      <c r="B211" s="339" t="s">
        <v>149</v>
      </c>
      <c r="C211" s="340" t="s">
        <v>36</v>
      </c>
      <c r="D211" s="412"/>
      <c r="E211" s="413"/>
      <c r="F211" s="413"/>
      <c r="G211" s="414"/>
      <c r="H211" s="291"/>
      <c r="I211" s="292">
        <v>15</v>
      </c>
      <c r="J211" s="293">
        <v>15</v>
      </c>
      <c r="K211" s="13"/>
      <c r="L211" s="13"/>
      <c r="M211" s="13"/>
      <c r="N211" s="14"/>
      <c r="O211" s="14"/>
      <c r="P211" s="14"/>
      <c r="Q211" s="14"/>
      <c r="R211" s="14"/>
      <c r="S211" s="14"/>
      <c r="T211" s="430"/>
      <c r="U211" s="430"/>
      <c r="V211" s="430"/>
      <c r="W211" s="430"/>
      <c r="X211" s="430"/>
      <c r="Y211" s="430"/>
      <c r="Z211" s="430"/>
      <c r="AA211" s="430"/>
      <c r="AB211" s="430"/>
      <c r="AC211" s="430"/>
      <c r="AD211" s="430"/>
      <c r="AE211" s="83"/>
      <c r="AF211" s="83"/>
      <c r="AG211" s="83"/>
      <c r="AH211" s="83"/>
      <c r="AI211" s="83"/>
      <c r="AJ211" s="83"/>
      <c r="AK211" s="83"/>
      <c r="AL211" s="83"/>
      <c r="AM211" s="250"/>
      <c r="AN211" s="250"/>
      <c r="AO211" s="250"/>
      <c r="AP211" s="250"/>
      <c r="AQ211" s="250"/>
      <c r="AR211" s="250"/>
      <c r="AS211" s="250"/>
      <c r="AT211" s="250"/>
      <c r="AU211" s="250"/>
      <c r="AV211" s="250"/>
      <c r="AW211" s="250"/>
      <c r="AX211" s="250"/>
      <c r="AY211" s="250"/>
      <c r="AZ211" s="250"/>
      <c r="BA211" s="250"/>
      <c r="BB211" s="250"/>
    </row>
    <row r="212" spans="1:59" ht="12.95" customHeight="1" thickTop="1" x14ac:dyDescent="0.15">
      <c r="B212" s="341" t="s">
        <v>93</v>
      </c>
      <c r="C212" s="342" t="s">
        <v>353</v>
      </c>
      <c r="D212" s="411" t="s">
        <v>25</v>
      </c>
      <c r="E212" s="403"/>
      <c r="F212" s="403"/>
      <c r="G212" s="404"/>
      <c r="H212" s="186"/>
      <c r="I212" s="187">
        <v>12</v>
      </c>
      <c r="J212" s="181">
        <v>11</v>
      </c>
      <c r="K212" s="298"/>
      <c r="L212" s="298"/>
      <c r="M212" s="303"/>
      <c r="N212" s="13"/>
      <c r="O212" s="13"/>
      <c r="P212" s="13"/>
      <c r="Q212" s="44"/>
      <c r="R212" s="44"/>
      <c r="S212" s="44"/>
      <c r="T212" s="430"/>
      <c r="U212" s="430"/>
      <c r="V212" s="430"/>
      <c r="W212" s="430"/>
      <c r="X212" s="430"/>
      <c r="Y212" s="430"/>
      <c r="Z212" s="430"/>
      <c r="AA212" s="430"/>
      <c r="AB212" s="430"/>
      <c r="AC212" s="430"/>
      <c r="AD212" s="430"/>
      <c r="AE212" s="83"/>
      <c r="AF212" s="83"/>
      <c r="AG212" s="83"/>
      <c r="AH212" s="83"/>
      <c r="AI212" s="83"/>
      <c r="AJ212" s="83"/>
      <c r="AK212" s="83"/>
      <c r="AL212" s="83"/>
      <c r="AM212" s="250"/>
      <c r="AN212" s="250"/>
      <c r="AO212" s="250"/>
      <c r="AP212" s="250"/>
      <c r="AQ212" s="250"/>
      <c r="AR212" s="250"/>
      <c r="AS212" s="250"/>
      <c r="AT212" s="250"/>
      <c r="AU212" s="250"/>
      <c r="AV212" s="250"/>
      <c r="AW212" s="250"/>
      <c r="AX212" s="250"/>
      <c r="AY212" s="250"/>
      <c r="AZ212" s="250"/>
      <c r="BA212" s="250"/>
      <c r="BB212" s="250"/>
    </row>
    <row r="213" spans="1:59" ht="12.95" customHeight="1" thickBot="1" x14ac:dyDescent="0.2">
      <c r="B213" s="343" t="s">
        <v>92</v>
      </c>
      <c r="C213" s="344" t="s">
        <v>34</v>
      </c>
      <c r="D213" s="412"/>
      <c r="E213" s="413"/>
      <c r="F213" s="413"/>
      <c r="G213" s="414"/>
      <c r="H213" s="15"/>
      <c r="I213" s="13"/>
      <c r="J213" s="13"/>
      <c r="K213" s="182"/>
      <c r="L213" s="182">
        <v>16</v>
      </c>
      <c r="M213" s="299">
        <v>14</v>
      </c>
      <c r="N213" s="13"/>
      <c r="O213" s="44"/>
      <c r="P213" s="44"/>
      <c r="Q213" s="44"/>
      <c r="R213" s="44"/>
      <c r="S213" s="44"/>
      <c r="T213" s="585" t="s">
        <v>406</v>
      </c>
      <c r="U213" s="585"/>
      <c r="V213" s="585"/>
      <c r="W213" s="585"/>
      <c r="X213" s="585"/>
      <c r="Y213" s="585"/>
      <c r="Z213" s="585"/>
      <c r="AA213" s="585"/>
      <c r="AB213" s="585"/>
      <c r="AC213" s="585"/>
      <c r="AD213" s="585"/>
      <c r="AE213" s="585"/>
      <c r="AF213" s="585"/>
      <c r="AG213" s="585"/>
      <c r="AH213" s="585"/>
      <c r="AI213" s="585"/>
      <c r="AJ213" s="585"/>
      <c r="AK213" s="585"/>
      <c r="AL213" s="585"/>
      <c r="AM213" s="585"/>
      <c r="AN213" s="585"/>
      <c r="AO213" s="70"/>
    </row>
    <row r="214" spans="1:59" ht="12.95" customHeight="1" thickTop="1" x14ac:dyDescent="0.15">
      <c r="B214" s="345" t="s">
        <v>267</v>
      </c>
      <c r="C214" s="346" t="s">
        <v>46</v>
      </c>
      <c r="D214" s="477" t="s">
        <v>367</v>
      </c>
      <c r="E214" s="478"/>
      <c r="F214" s="478"/>
      <c r="G214" s="479"/>
      <c r="H214" s="15"/>
      <c r="I214" s="13"/>
      <c r="J214" s="13"/>
      <c r="K214" s="187"/>
      <c r="L214" s="187">
        <v>14</v>
      </c>
      <c r="M214" s="181">
        <v>4</v>
      </c>
      <c r="N214" s="298"/>
      <c r="O214" s="298"/>
      <c r="P214" s="303"/>
      <c r="Q214" s="72"/>
      <c r="R214" s="72"/>
      <c r="S214" s="72"/>
      <c r="T214" s="585"/>
      <c r="U214" s="585"/>
      <c r="V214" s="585"/>
      <c r="W214" s="585"/>
      <c r="X214" s="585"/>
      <c r="Y214" s="585"/>
      <c r="Z214" s="585"/>
      <c r="AA214" s="585"/>
      <c r="AB214" s="585"/>
      <c r="AC214" s="585"/>
      <c r="AD214" s="585"/>
      <c r="AE214" s="585"/>
      <c r="AF214" s="585"/>
      <c r="AG214" s="585"/>
      <c r="AH214" s="585"/>
      <c r="AI214" s="585"/>
      <c r="AJ214" s="585"/>
      <c r="AK214" s="585"/>
      <c r="AL214" s="585"/>
      <c r="AM214" s="585"/>
      <c r="AN214" s="585"/>
    </row>
    <row r="215" spans="1:59" ht="12.95" customHeight="1" thickBot="1" x14ac:dyDescent="0.2">
      <c r="B215" s="339" t="s">
        <v>266</v>
      </c>
      <c r="C215" s="340" t="s">
        <v>47</v>
      </c>
      <c r="D215" s="412"/>
      <c r="E215" s="413"/>
      <c r="F215" s="413"/>
      <c r="G215" s="414"/>
      <c r="H215" s="19"/>
      <c r="I215" s="20"/>
      <c r="J215" s="20"/>
      <c r="K215" s="76"/>
      <c r="L215" s="76"/>
      <c r="M215" s="76"/>
      <c r="N215" s="182"/>
      <c r="O215" s="182">
        <v>15</v>
      </c>
      <c r="P215" s="299">
        <v>15</v>
      </c>
      <c r="Q215" s="45"/>
      <c r="R215" s="45"/>
      <c r="S215" s="45"/>
      <c r="T215" s="46"/>
      <c r="U215" s="23"/>
      <c r="V215" s="23"/>
    </row>
    <row r="216" spans="1:59" ht="12.95" customHeight="1" thickTop="1" x14ac:dyDescent="0.15">
      <c r="B216" s="347" t="s">
        <v>203</v>
      </c>
      <c r="C216" s="348" t="s">
        <v>74</v>
      </c>
      <c r="D216" s="411" t="s">
        <v>368</v>
      </c>
      <c r="E216" s="403"/>
      <c r="F216" s="403"/>
      <c r="G216" s="404"/>
      <c r="H216" s="15"/>
      <c r="I216" s="13"/>
      <c r="J216" s="13"/>
      <c r="K216" s="72"/>
      <c r="L216" s="72"/>
      <c r="M216" s="72"/>
      <c r="N216" s="182"/>
      <c r="O216" s="182">
        <v>12</v>
      </c>
      <c r="P216" s="188">
        <v>13</v>
      </c>
      <c r="Q216" s="313"/>
      <c r="R216" s="313"/>
      <c r="S216" s="314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6"/>
      <c r="BB216" s="66"/>
      <c r="BC216" s="66"/>
    </row>
    <row r="217" spans="1:59" ht="12.95" customHeight="1" thickBot="1" x14ac:dyDescent="0.2">
      <c r="B217" s="349" t="s">
        <v>201</v>
      </c>
      <c r="C217" s="350" t="s">
        <v>74</v>
      </c>
      <c r="D217" s="412"/>
      <c r="E217" s="413"/>
      <c r="F217" s="413"/>
      <c r="G217" s="414"/>
      <c r="H217" s="62"/>
      <c r="I217" s="60"/>
      <c r="J217" s="60"/>
      <c r="K217" s="184">
        <v>7</v>
      </c>
      <c r="L217" s="184">
        <v>9</v>
      </c>
      <c r="M217" s="185"/>
      <c r="N217" s="13"/>
      <c r="O217" s="13"/>
      <c r="P217" s="24"/>
      <c r="Q217" s="197"/>
      <c r="R217" s="197"/>
      <c r="S217" s="304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/>
      <c r="BG217" s="66"/>
    </row>
    <row r="218" spans="1:59" ht="12.95" customHeight="1" thickTop="1" thickBot="1" x14ac:dyDescent="0.2">
      <c r="B218" s="345" t="s">
        <v>293</v>
      </c>
      <c r="C218" s="346" t="s">
        <v>34</v>
      </c>
      <c r="D218" s="411" t="s">
        <v>369</v>
      </c>
      <c r="E218" s="403"/>
      <c r="F218" s="403"/>
      <c r="G218" s="404"/>
      <c r="H218" s="300"/>
      <c r="I218" s="301"/>
      <c r="J218" s="301"/>
      <c r="K218" s="295">
        <v>15</v>
      </c>
      <c r="L218" s="295">
        <v>15</v>
      </c>
      <c r="M218" s="296"/>
      <c r="N218" s="60"/>
      <c r="O218" s="60"/>
      <c r="P218" s="60"/>
      <c r="Q218" s="197"/>
      <c r="R218" s="197"/>
      <c r="S218" s="304"/>
      <c r="V218" s="3" t="s">
        <v>23</v>
      </c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21"/>
      <c r="AM218" s="66"/>
      <c r="AN218" s="66"/>
      <c r="AO218" s="66"/>
      <c r="AP218" s="66"/>
      <c r="AQ218" s="66"/>
      <c r="AR218" s="66"/>
      <c r="AS218" s="66"/>
      <c r="AT218" s="66"/>
      <c r="AU218" s="66"/>
      <c r="AV218" s="66"/>
      <c r="AW218" s="66"/>
      <c r="AX218" s="66"/>
      <c r="AY218" s="66"/>
      <c r="AZ218" s="66"/>
      <c r="BA218" s="66"/>
      <c r="BB218" s="66"/>
      <c r="BC218" s="66"/>
      <c r="BD218" s="66"/>
      <c r="BE218" s="66"/>
      <c r="BF218" s="66"/>
    </row>
    <row r="219" spans="1:59" ht="12.95" customHeight="1" thickTop="1" thickBot="1" x14ac:dyDescent="0.2">
      <c r="B219" s="339" t="s">
        <v>291</v>
      </c>
      <c r="C219" s="340" t="s">
        <v>290</v>
      </c>
      <c r="D219" s="412"/>
      <c r="E219" s="413"/>
      <c r="F219" s="413"/>
      <c r="G219" s="414"/>
      <c r="H219" s="15"/>
      <c r="I219" s="13"/>
      <c r="J219" s="13"/>
      <c r="K219" s="13"/>
      <c r="L219" s="13"/>
      <c r="M219" s="13"/>
      <c r="N219" s="72"/>
      <c r="O219" s="177"/>
      <c r="P219" s="177"/>
      <c r="Q219" s="182"/>
      <c r="R219" s="182">
        <v>15</v>
      </c>
      <c r="S219" s="299">
        <v>16</v>
      </c>
      <c r="V219" s="429" t="str">
        <f>B210</f>
        <v>松井豊弘</v>
      </c>
      <c r="W219" s="423"/>
      <c r="X219" s="423"/>
      <c r="Y219" s="423"/>
      <c r="Z219" s="423"/>
      <c r="AA219" s="423"/>
      <c r="AB219" s="423"/>
      <c r="AC219" s="423"/>
      <c r="AD219" s="422" t="str">
        <f>C210</f>
        <v>Tail eyes</v>
      </c>
      <c r="AE219" s="423"/>
      <c r="AF219" s="423"/>
      <c r="AG219" s="423"/>
      <c r="AH219" s="423"/>
      <c r="AI219" s="423"/>
      <c r="AJ219" s="423"/>
      <c r="AK219" s="424"/>
      <c r="AL219" s="23"/>
    </row>
    <row r="220" spans="1:59" ht="12.95" customHeight="1" thickTop="1" x14ac:dyDescent="0.15">
      <c r="B220" s="351" t="s">
        <v>251</v>
      </c>
      <c r="C220" s="352" t="s">
        <v>37</v>
      </c>
      <c r="D220" s="402" t="s">
        <v>370</v>
      </c>
      <c r="E220" s="403"/>
      <c r="F220" s="403"/>
      <c r="G220" s="404"/>
      <c r="H220" s="15"/>
      <c r="I220" s="13"/>
      <c r="J220" s="13"/>
      <c r="K220" s="13"/>
      <c r="L220" s="13"/>
      <c r="M220" s="13"/>
      <c r="N220" s="72"/>
      <c r="O220" s="177"/>
      <c r="P220" s="177"/>
      <c r="Q220" s="182"/>
      <c r="R220" s="182">
        <v>10</v>
      </c>
      <c r="S220" s="188">
        <v>14</v>
      </c>
      <c r="T220" s="317"/>
      <c r="U220" s="318"/>
      <c r="V220" s="428" t="str">
        <f>B211</f>
        <v>岡崎恵理子</v>
      </c>
      <c r="W220" s="426"/>
      <c r="X220" s="426"/>
      <c r="Y220" s="426"/>
      <c r="Z220" s="426"/>
      <c r="AA220" s="426"/>
      <c r="AB220" s="426"/>
      <c r="AC220" s="426"/>
      <c r="AD220" s="425" t="str">
        <f>C211</f>
        <v>Tail eyes</v>
      </c>
      <c r="AE220" s="426"/>
      <c r="AF220" s="426"/>
      <c r="AG220" s="426"/>
      <c r="AH220" s="426"/>
      <c r="AI220" s="426"/>
      <c r="AJ220" s="426"/>
      <c r="AK220" s="427"/>
    </row>
    <row r="221" spans="1:59" ht="12.95" customHeight="1" thickBot="1" x14ac:dyDescent="0.2">
      <c r="B221" s="353" t="s">
        <v>249</v>
      </c>
      <c r="C221" s="354" t="s">
        <v>37</v>
      </c>
      <c r="D221" s="516"/>
      <c r="E221" s="413"/>
      <c r="F221" s="413"/>
      <c r="G221" s="414"/>
      <c r="H221" s="62"/>
      <c r="I221" s="60"/>
      <c r="J221" s="60"/>
      <c r="K221" s="184">
        <v>15</v>
      </c>
      <c r="L221" s="184">
        <v>15</v>
      </c>
      <c r="M221" s="185">
        <v>9</v>
      </c>
      <c r="N221" s="72"/>
      <c r="O221" s="177"/>
      <c r="P221" s="177"/>
      <c r="Q221" s="13"/>
      <c r="R221" s="13"/>
      <c r="S221" s="24"/>
      <c r="V221" s="4" t="s">
        <v>5</v>
      </c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</row>
    <row r="222" spans="1:59" ht="12.95" customHeight="1" thickTop="1" thickBot="1" x14ac:dyDescent="0.2">
      <c r="B222" s="351" t="s">
        <v>296</v>
      </c>
      <c r="C222" s="352" t="s">
        <v>345</v>
      </c>
      <c r="D222" s="411" t="s">
        <v>371</v>
      </c>
      <c r="E222" s="403"/>
      <c r="F222" s="403"/>
      <c r="G222" s="404"/>
      <c r="H222" s="300"/>
      <c r="I222" s="301"/>
      <c r="J222" s="301"/>
      <c r="K222" s="295">
        <v>10</v>
      </c>
      <c r="L222" s="295">
        <v>17</v>
      </c>
      <c r="M222" s="296">
        <v>15</v>
      </c>
      <c r="N222" s="79"/>
      <c r="O222" s="79"/>
      <c r="P222" s="176"/>
      <c r="Q222" s="13"/>
      <c r="R222" s="13"/>
      <c r="S222" s="24"/>
      <c r="V222" s="429" t="str">
        <f>B224</f>
        <v>原岡晋司</v>
      </c>
      <c r="W222" s="423"/>
      <c r="X222" s="423"/>
      <c r="Y222" s="423"/>
      <c r="Z222" s="423"/>
      <c r="AA222" s="423"/>
      <c r="AB222" s="423"/>
      <c r="AC222" s="423"/>
      <c r="AD222" s="422" t="str">
        <f>C224</f>
        <v>三菱ケミカル</v>
      </c>
      <c r="AE222" s="423"/>
      <c r="AF222" s="423"/>
      <c r="AG222" s="423"/>
      <c r="AH222" s="423"/>
      <c r="AI222" s="423"/>
      <c r="AJ222" s="423"/>
      <c r="AK222" s="424"/>
    </row>
    <row r="223" spans="1:59" ht="12.95" customHeight="1" thickTop="1" thickBot="1" x14ac:dyDescent="0.2">
      <c r="B223" s="353" t="s">
        <v>295</v>
      </c>
      <c r="C223" s="354" t="s">
        <v>358</v>
      </c>
      <c r="D223" s="412"/>
      <c r="E223" s="413"/>
      <c r="F223" s="413"/>
      <c r="G223" s="414"/>
      <c r="H223" s="15"/>
      <c r="I223" s="13"/>
      <c r="J223" s="13"/>
      <c r="K223" s="72"/>
      <c r="L223" s="72"/>
      <c r="M223" s="72"/>
      <c r="N223" s="182">
        <v>15</v>
      </c>
      <c r="O223" s="182">
        <v>15</v>
      </c>
      <c r="P223" s="188">
        <v>8</v>
      </c>
      <c r="Q223" s="73"/>
      <c r="R223" s="73"/>
      <c r="S223" s="178"/>
      <c r="V223" s="428" t="str">
        <f>B225</f>
        <v>村上利恵子</v>
      </c>
      <c r="W223" s="426"/>
      <c r="X223" s="426"/>
      <c r="Y223" s="426"/>
      <c r="Z223" s="426"/>
      <c r="AA223" s="426"/>
      <c r="AB223" s="426"/>
      <c r="AC223" s="426"/>
      <c r="AD223" s="425" t="str">
        <f>C225</f>
        <v>ﾑｰﾝｳｫｰｶｰｽﾞ</v>
      </c>
      <c r="AE223" s="426"/>
      <c r="AF223" s="426"/>
      <c r="AG223" s="426"/>
      <c r="AH223" s="426"/>
      <c r="AI223" s="426"/>
      <c r="AJ223" s="426"/>
      <c r="AK223" s="427"/>
    </row>
    <row r="224" spans="1:59" ht="12.95" customHeight="1" thickTop="1" thickBot="1" x14ac:dyDescent="0.2">
      <c r="B224" s="345" t="s">
        <v>197</v>
      </c>
      <c r="C224" s="346" t="s">
        <v>196</v>
      </c>
      <c r="D224" s="510" t="s">
        <v>372</v>
      </c>
      <c r="E224" s="511"/>
      <c r="F224" s="511"/>
      <c r="G224" s="512"/>
      <c r="H224" s="15"/>
      <c r="I224" s="13"/>
      <c r="J224" s="13"/>
      <c r="K224" s="13"/>
      <c r="L224" s="13"/>
      <c r="M224" s="13"/>
      <c r="N224" s="182">
        <v>13</v>
      </c>
      <c r="O224" s="182">
        <v>17</v>
      </c>
      <c r="P224" s="299">
        <v>15</v>
      </c>
      <c r="Q224" s="72"/>
      <c r="R224" s="72"/>
      <c r="S224" s="72"/>
    </row>
    <row r="225" spans="1:68" ht="12.95" customHeight="1" thickTop="1" thickBot="1" x14ac:dyDescent="0.2">
      <c r="B225" s="355" t="s">
        <v>193</v>
      </c>
      <c r="C225" s="356" t="s">
        <v>354</v>
      </c>
      <c r="D225" s="513"/>
      <c r="E225" s="514"/>
      <c r="F225" s="514"/>
      <c r="G225" s="515"/>
      <c r="H225" s="297"/>
      <c r="I225" s="298"/>
      <c r="J225" s="298"/>
      <c r="K225" s="292"/>
      <c r="L225" s="292">
        <v>16</v>
      </c>
      <c r="M225" s="293">
        <v>15</v>
      </c>
      <c r="N225" s="305"/>
      <c r="O225" s="305"/>
      <c r="P225" s="306"/>
      <c r="Q225" s="72"/>
      <c r="R225" s="72"/>
      <c r="S225" s="72"/>
    </row>
    <row r="226" spans="1:68" ht="12.95" customHeight="1" thickTop="1" x14ac:dyDescent="0.15">
      <c r="B226" s="351" t="s">
        <v>195</v>
      </c>
      <c r="C226" s="352" t="s">
        <v>28</v>
      </c>
      <c r="D226" s="411" t="s">
        <v>373</v>
      </c>
      <c r="E226" s="403"/>
      <c r="F226" s="403"/>
      <c r="G226" s="404"/>
      <c r="H226" s="55"/>
      <c r="I226" s="53"/>
      <c r="J226" s="53"/>
      <c r="K226" s="187"/>
      <c r="L226" s="187">
        <v>15</v>
      </c>
      <c r="M226" s="181">
        <v>9</v>
      </c>
      <c r="N226" s="13"/>
      <c r="O226" s="13"/>
      <c r="P226" s="13"/>
      <c r="Q226" s="72"/>
      <c r="R226" s="72"/>
      <c r="S226" s="72"/>
    </row>
    <row r="227" spans="1:68" ht="12.95" customHeight="1" x14ac:dyDescent="0.15">
      <c r="B227" s="357" t="s">
        <v>192</v>
      </c>
      <c r="C227" s="358" t="s">
        <v>28</v>
      </c>
      <c r="D227" s="513"/>
      <c r="E227" s="406"/>
      <c r="F227" s="406"/>
      <c r="G227" s="407"/>
      <c r="H227" s="15"/>
      <c r="I227" s="13"/>
      <c r="J227" s="13"/>
      <c r="K227" s="72"/>
      <c r="L227" s="72"/>
      <c r="M227" s="72"/>
      <c r="N227" s="13"/>
      <c r="O227" s="13"/>
      <c r="P227" s="13"/>
      <c r="Q227" s="72"/>
      <c r="R227" s="72"/>
      <c r="S227" s="72"/>
    </row>
    <row r="228" spans="1:68" ht="12.95" customHeight="1" thickBot="1" x14ac:dyDescent="0.2">
      <c r="A228" s="23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</row>
    <row r="229" spans="1:68" ht="12" customHeight="1" x14ac:dyDescent="0.15">
      <c r="B229" s="467" t="s">
        <v>66</v>
      </c>
      <c r="C229" s="508"/>
      <c r="D229" s="398" t="str">
        <f>B231</f>
        <v>高橋幸弥</v>
      </c>
      <c r="E229" s="399"/>
      <c r="F229" s="399"/>
      <c r="G229" s="400"/>
      <c r="H229" s="401" t="str">
        <f>B234</f>
        <v>安藤貴啓</v>
      </c>
      <c r="I229" s="399"/>
      <c r="J229" s="399"/>
      <c r="K229" s="400"/>
      <c r="L229" s="401" t="str">
        <f>B237</f>
        <v>曽我部和紀</v>
      </c>
      <c r="M229" s="399"/>
      <c r="N229" s="399"/>
      <c r="O229" s="400"/>
      <c r="P229" s="401" t="str">
        <f>B240</f>
        <v>松井豊弘</v>
      </c>
      <c r="Q229" s="399"/>
      <c r="R229" s="399"/>
      <c r="S229" s="471"/>
      <c r="T229" s="562" t="s">
        <v>4</v>
      </c>
      <c r="U229" s="563"/>
      <c r="V229" s="563"/>
      <c r="W229" s="564"/>
      <c r="X229" s="106"/>
      <c r="Y229" s="572" t="s">
        <v>20</v>
      </c>
      <c r="Z229" s="574"/>
      <c r="AA229" s="572" t="s">
        <v>19</v>
      </c>
      <c r="AB229" s="573"/>
      <c r="AC229" s="574"/>
      <c r="AD229" s="575" t="s">
        <v>18</v>
      </c>
      <c r="AE229" s="576"/>
      <c r="AF229" s="577"/>
      <c r="AG229" s="104"/>
      <c r="AH229" s="104"/>
      <c r="AI229" s="104"/>
      <c r="AJ229" s="104"/>
      <c r="AK229" s="104"/>
      <c r="AL229" s="467" t="s">
        <v>67</v>
      </c>
      <c r="AM229" s="508"/>
      <c r="AN229" s="398" t="str">
        <f>AL231</f>
        <v>合田英二</v>
      </c>
      <c r="AO229" s="399"/>
      <c r="AP229" s="399"/>
      <c r="AQ229" s="400"/>
      <c r="AR229" s="401" t="str">
        <f>AL234</f>
        <v>飛鷹勇太</v>
      </c>
      <c r="AS229" s="399"/>
      <c r="AT229" s="399"/>
      <c r="AU229" s="400"/>
      <c r="AV229" s="401" t="str">
        <f>AL237</f>
        <v>佐々木定巳</v>
      </c>
      <c r="AW229" s="399"/>
      <c r="AX229" s="399"/>
      <c r="AY229" s="400"/>
      <c r="AZ229" s="401" t="str">
        <f>AL240</f>
        <v>伊勢岡誠</v>
      </c>
      <c r="BA229" s="399"/>
      <c r="BB229" s="399"/>
      <c r="BC229" s="471"/>
      <c r="BD229" s="460" t="s">
        <v>4</v>
      </c>
      <c r="BE229" s="461"/>
      <c r="BF229" s="461"/>
      <c r="BG229" s="462"/>
      <c r="BH229" s="106"/>
      <c r="BI229" s="572" t="s">
        <v>20</v>
      </c>
      <c r="BJ229" s="574"/>
      <c r="BK229" s="572" t="s">
        <v>19</v>
      </c>
      <c r="BL229" s="573"/>
      <c r="BM229" s="574"/>
      <c r="BN229" s="575" t="s">
        <v>18</v>
      </c>
      <c r="BO229" s="576"/>
      <c r="BP229" s="577"/>
    </row>
    <row r="230" spans="1:68" ht="12" customHeight="1" thickBot="1" x14ac:dyDescent="0.2">
      <c r="B230" s="469"/>
      <c r="C230" s="509"/>
      <c r="D230" s="463" t="str">
        <f>B232</f>
        <v>高橋佑里佳</v>
      </c>
      <c r="E230" s="464"/>
      <c r="F230" s="464"/>
      <c r="G230" s="465"/>
      <c r="H230" s="466" t="str">
        <f>B235</f>
        <v>小笠原可琳</v>
      </c>
      <c r="I230" s="464"/>
      <c r="J230" s="464"/>
      <c r="K230" s="465"/>
      <c r="L230" s="466" t="str">
        <f>B238</f>
        <v>織田美保子</v>
      </c>
      <c r="M230" s="464"/>
      <c r="N230" s="464"/>
      <c r="O230" s="465"/>
      <c r="P230" s="466" t="str">
        <f>B241</f>
        <v>岡崎恵理子</v>
      </c>
      <c r="Q230" s="464"/>
      <c r="R230" s="464"/>
      <c r="S230" s="472"/>
      <c r="T230" s="569" t="s">
        <v>3</v>
      </c>
      <c r="U230" s="570"/>
      <c r="V230" s="570"/>
      <c r="W230" s="571"/>
      <c r="X230" s="106"/>
      <c r="Y230" s="107" t="s">
        <v>17</v>
      </c>
      <c r="Z230" s="108" t="s">
        <v>1</v>
      </c>
      <c r="AA230" s="107" t="s">
        <v>21</v>
      </c>
      <c r="AB230" s="108" t="s">
        <v>16</v>
      </c>
      <c r="AC230" s="109" t="s">
        <v>15</v>
      </c>
      <c r="AD230" s="108" t="s">
        <v>21</v>
      </c>
      <c r="AE230" s="108" t="s">
        <v>16</v>
      </c>
      <c r="AF230" s="109" t="s">
        <v>15</v>
      </c>
      <c r="AG230" s="104"/>
      <c r="AH230" s="104"/>
      <c r="AI230" s="104"/>
      <c r="AJ230" s="104"/>
      <c r="AK230" s="104"/>
      <c r="AL230" s="526"/>
      <c r="AM230" s="527"/>
      <c r="AN230" s="463" t="str">
        <f>AL232</f>
        <v>瀧本江里香</v>
      </c>
      <c r="AO230" s="464"/>
      <c r="AP230" s="464"/>
      <c r="AQ230" s="465"/>
      <c r="AR230" s="466" t="str">
        <f>AL235</f>
        <v>竹崎菜華</v>
      </c>
      <c r="AS230" s="464"/>
      <c r="AT230" s="464"/>
      <c r="AU230" s="465"/>
      <c r="AV230" s="466" t="str">
        <f>AL238</f>
        <v>荻田アツ子</v>
      </c>
      <c r="AW230" s="464"/>
      <c r="AX230" s="464"/>
      <c r="AY230" s="465"/>
      <c r="AZ230" s="466" t="str">
        <f>AL241</f>
        <v>西川　綾</v>
      </c>
      <c r="BA230" s="464"/>
      <c r="BB230" s="464"/>
      <c r="BC230" s="472"/>
      <c r="BD230" s="569" t="s">
        <v>3</v>
      </c>
      <c r="BE230" s="570"/>
      <c r="BF230" s="570"/>
      <c r="BG230" s="571"/>
      <c r="BH230" s="106"/>
      <c r="BI230" s="107" t="s">
        <v>17</v>
      </c>
      <c r="BJ230" s="108" t="s">
        <v>1</v>
      </c>
      <c r="BK230" s="107" t="s">
        <v>21</v>
      </c>
      <c r="BL230" s="108" t="s">
        <v>16</v>
      </c>
      <c r="BM230" s="109" t="s">
        <v>15</v>
      </c>
      <c r="BN230" s="108" t="s">
        <v>21</v>
      </c>
      <c r="BO230" s="108" t="s">
        <v>16</v>
      </c>
      <c r="BP230" s="109" t="s">
        <v>15</v>
      </c>
    </row>
    <row r="231" spans="1:68" ht="12" customHeight="1" x14ac:dyDescent="0.15">
      <c r="B231" s="28" t="s">
        <v>188</v>
      </c>
      <c r="C231" s="8" t="s">
        <v>183</v>
      </c>
      <c r="D231" s="452"/>
      <c r="E231" s="453"/>
      <c r="F231" s="453"/>
      <c r="G231" s="454"/>
      <c r="H231" s="110">
        <v>4</v>
      </c>
      <c r="I231" s="111" t="str">
        <f>IF(H231="","","-")</f>
        <v>-</v>
      </c>
      <c r="J231" s="112">
        <v>15</v>
      </c>
      <c r="K231" s="528" t="str">
        <f>IF(H231&lt;&gt;"",IF(H231&gt;J231,IF(H232&gt;J232,"○",IF(H233&gt;J233,"○","×")),IF(H232&gt;J232,IF(H233&gt;J233,"○","×"),"×")),"")</f>
        <v>×</v>
      </c>
      <c r="L231" s="110">
        <v>4</v>
      </c>
      <c r="M231" s="113" t="str">
        <f t="shared" ref="M231:M236" si="62">IF(L231="","","-")</f>
        <v>-</v>
      </c>
      <c r="N231" s="114">
        <v>15</v>
      </c>
      <c r="O231" s="528" t="str">
        <f>IF(L231&lt;&gt;"",IF(L231&gt;N231,IF(L232&gt;N232,"○",IF(L233&gt;N233,"○","×")),IF(L232&gt;N232,IF(L233&gt;N233,"○","×"),"×")),"")</f>
        <v>×</v>
      </c>
      <c r="P231" s="120">
        <v>4</v>
      </c>
      <c r="Q231" s="113" t="str">
        <f t="shared" ref="Q231:Q239" si="63">IF(P231="","","-")</f>
        <v>-</v>
      </c>
      <c r="R231" s="112">
        <v>15</v>
      </c>
      <c r="S231" s="529" t="str">
        <f>IF(P231&lt;&gt;"",IF(P231&gt;R231,IF(P232&gt;R232,"○",IF(P233&gt;R233,"○","×")),IF(P232&gt;R232,IF(P233&gt;R233,"○","×"),"×")),"")</f>
        <v>×</v>
      </c>
      <c r="T231" s="566" t="s">
        <v>417</v>
      </c>
      <c r="U231" s="567"/>
      <c r="V231" s="567"/>
      <c r="W231" s="568"/>
      <c r="X231" s="106"/>
      <c r="Y231" s="121"/>
      <c r="Z231" s="122"/>
      <c r="AA231" s="123"/>
      <c r="AB231" s="124"/>
      <c r="AC231" s="125"/>
      <c r="AD231" s="122"/>
      <c r="AE231" s="122"/>
      <c r="AF231" s="126"/>
      <c r="AG231" s="171"/>
      <c r="AH231" s="171"/>
      <c r="AI231" s="171"/>
      <c r="AJ231" s="171"/>
      <c r="AK231" s="171"/>
      <c r="AL231" s="30" t="s">
        <v>93</v>
      </c>
      <c r="AM231" s="31" t="s">
        <v>353</v>
      </c>
      <c r="AN231" s="452"/>
      <c r="AO231" s="453"/>
      <c r="AP231" s="453"/>
      <c r="AQ231" s="454"/>
      <c r="AR231" s="110">
        <v>15</v>
      </c>
      <c r="AS231" s="111" t="str">
        <f>IF(AR231="","","-")</f>
        <v>-</v>
      </c>
      <c r="AT231" s="112">
        <v>1</v>
      </c>
      <c r="AU231" s="528" t="str">
        <f>IF(AR231&lt;&gt;"",IF(AR231&gt;AT231,IF(AR232&gt;AT232,"○",IF(AR233&gt;AT233,"○","×")),IF(AR232&gt;AT232,IF(AR233&gt;AT233,"○","×"),"×")),"")</f>
        <v>○</v>
      </c>
      <c r="AV231" s="110">
        <v>15</v>
      </c>
      <c r="AW231" s="113" t="str">
        <f t="shared" ref="AW231:AW236" si="64">IF(AV231="","","-")</f>
        <v>-</v>
      </c>
      <c r="AX231" s="114">
        <v>7</v>
      </c>
      <c r="AY231" s="528" t="str">
        <f>IF(AV231&lt;&gt;"",IF(AV231&gt;AX231,IF(AV232&gt;AX232,"○",IF(AV233&gt;AX233,"○","×")),IF(AV232&gt;AX232,IF(AV233&gt;AX233,"○","×"),"×")),"")</f>
        <v>○</v>
      </c>
      <c r="AZ231" s="120">
        <v>15</v>
      </c>
      <c r="BA231" s="113" t="str">
        <f t="shared" ref="BA231:BA239" si="65">IF(AZ231="","","-")</f>
        <v>-</v>
      </c>
      <c r="BB231" s="112">
        <v>6</v>
      </c>
      <c r="BC231" s="529" t="str">
        <f>IF(AZ231&lt;&gt;"",IF(AZ231&gt;BB231,IF(AZ232&gt;BB232,"○",IF(AZ233&gt;BB233,"○","×")),IF(AZ232&gt;BB232,IF(AZ233&gt;BB233,"○","×"),"×")),"")</f>
        <v>○</v>
      </c>
      <c r="BD231" s="566" t="s">
        <v>414</v>
      </c>
      <c r="BE231" s="567"/>
      <c r="BF231" s="567"/>
      <c r="BG231" s="568"/>
      <c r="BH231" s="106"/>
      <c r="BI231" s="121"/>
      <c r="BJ231" s="122"/>
      <c r="BK231" s="123"/>
      <c r="BL231" s="124"/>
      <c r="BM231" s="125"/>
      <c r="BN231" s="122"/>
      <c r="BO231" s="122"/>
      <c r="BP231" s="126"/>
    </row>
    <row r="232" spans="1:68" ht="12" customHeight="1" x14ac:dyDescent="0.15">
      <c r="B232" s="28" t="s">
        <v>187</v>
      </c>
      <c r="C232" s="8" t="s">
        <v>183</v>
      </c>
      <c r="D232" s="455"/>
      <c r="E232" s="438"/>
      <c r="F232" s="438"/>
      <c r="G232" s="439"/>
      <c r="H232" s="110">
        <v>2</v>
      </c>
      <c r="I232" s="111" t="str">
        <f>IF(H232="","","-")</f>
        <v>-</v>
      </c>
      <c r="J232" s="127">
        <v>15</v>
      </c>
      <c r="K232" s="503"/>
      <c r="L232" s="110">
        <v>3</v>
      </c>
      <c r="M232" s="111" t="str">
        <f t="shared" si="62"/>
        <v>-</v>
      </c>
      <c r="N232" s="112">
        <v>15</v>
      </c>
      <c r="O232" s="503"/>
      <c r="P232" s="110">
        <v>5</v>
      </c>
      <c r="Q232" s="111" t="str">
        <f t="shared" si="63"/>
        <v>-</v>
      </c>
      <c r="R232" s="112">
        <v>15</v>
      </c>
      <c r="S232" s="506"/>
      <c r="T232" s="495"/>
      <c r="U232" s="496"/>
      <c r="V232" s="496"/>
      <c r="W232" s="497"/>
      <c r="X232" s="106"/>
      <c r="Y232" s="121">
        <f>COUNTIF(D231:S233,"○")</f>
        <v>0</v>
      </c>
      <c r="Z232" s="122">
        <f>COUNTIF(D231:S233,"×")</f>
        <v>3</v>
      </c>
      <c r="AA232" s="129">
        <f>(IF((D231&gt;F231),1,0))+(IF((D232&gt;F232),1,0))+(IF((D233&gt;F233),1,0))+(IF((H231&gt;J231),1,0))+(IF((H232&gt;J232),1,0))+(IF((H233&gt;J233),1,0))+(IF((L231&gt;N231),1,0))+(IF((L232&gt;N232),1,0))+(IF((L233&gt;N233),1,0))+(IF((P231&gt;R231),1,0))+(IF((P232&gt;R232),1,0))+(IF((P233&gt;R233),1,0))</f>
        <v>0</v>
      </c>
      <c r="AB232" s="130">
        <f>(IF((D231&lt;F231),1,0))+(IF((D232&lt;F232),1,0))+(IF((D233&lt;F233),1,0))+(IF((H231&lt;J231),1,0))+(IF((H232&lt;J232),1,0))+(IF((H233&lt;J233),1,0))+(IF((L231&lt;N231),1,0))+(IF((L232&lt;N232),1,0))+(IF((L233&lt;N233),1,0))+(IF((P231&lt;R231),1,0))+(IF((P232&lt;R232),1,0))+(IF((P233&lt;R233),1,0))</f>
        <v>6</v>
      </c>
      <c r="AC232" s="131">
        <f>AA232-AB232</f>
        <v>-6</v>
      </c>
      <c r="AD232" s="122">
        <f>SUM(D231:D233,H231:H233,L231:L233,P231:P233)</f>
        <v>22</v>
      </c>
      <c r="AE232" s="122">
        <f>SUM(F231:F233,J231:J233,N231:N233,R231:R233)</f>
        <v>90</v>
      </c>
      <c r="AF232" s="126">
        <f>AD232-AE232</f>
        <v>-68</v>
      </c>
      <c r="AG232" s="171"/>
      <c r="AH232" s="171"/>
      <c r="AI232" s="171"/>
      <c r="AJ232" s="171"/>
      <c r="AK232" s="171"/>
      <c r="AL232" s="28" t="s">
        <v>92</v>
      </c>
      <c r="AM232" s="8" t="s">
        <v>34</v>
      </c>
      <c r="AN232" s="455"/>
      <c r="AO232" s="438"/>
      <c r="AP232" s="438"/>
      <c r="AQ232" s="439"/>
      <c r="AR232" s="110">
        <v>15</v>
      </c>
      <c r="AS232" s="111" t="str">
        <f>IF(AR232="","","-")</f>
        <v>-</v>
      </c>
      <c r="AT232" s="127">
        <v>4</v>
      </c>
      <c r="AU232" s="503"/>
      <c r="AV232" s="110">
        <v>15</v>
      </c>
      <c r="AW232" s="111" t="str">
        <f t="shared" si="64"/>
        <v>-</v>
      </c>
      <c r="AX232" s="112">
        <v>5</v>
      </c>
      <c r="AY232" s="503"/>
      <c r="AZ232" s="110">
        <v>15</v>
      </c>
      <c r="BA232" s="111" t="str">
        <f t="shared" si="65"/>
        <v>-</v>
      </c>
      <c r="BB232" s="112">
        <v>5</v>
      </c>
      <c r="BC232" s="506"/>
      <c r="BD232" s="495"/>
      <c r="BE232" s="496"/>
      <c r="BF232" s="496"/>
      <c r="BG232" s="497"/>
      <c r="BH232" s="106"/>
      <c r="BI232" s="121">
        <f>COUNTIF(AN231:BC233,"○")</f>
        <v>3</v>
      </c>
      <c r="BJ232" s="122">
        <f>COUNTIF(AN231:BC233,"×")</f>
        <v>0</v>
      </c>
      <c r="BK232" s="129">
        <f>(IF((AN231&gt;AP231),1,0))+(IF((AN232&gt;AP232),1,0))+(IF((AN233&gt;AP233),1,0))+(IF((AR231&gt;AT231),1,0))+(IF((AR232&gt;AT232),1,0))+(IF((AR233&gt;AT233),1,0))+(IF((AV231&gt;AX231),1,0))+(IF((AV232&gt;AX232),1,0))+(IF((AV233&gt;AX233),1,0))+(IF((AZ231&gt;BB231),1,0))+(IF((AZ232&gt;BB232),1,0))+(IF((AZ233&gt;BB233),1,0))</f>
        <v>6</v>
      </c>
      <c r="BL232" s="130">
        <f>(IF((AN231&lt;AP231),1,0))+(IF((AN232&lt;AP232),1,0))+(IF((AN233&lt;AP233),1,0))+(IF((AR231&lt;AT231),1,0))+(IF((AR232&lt;AT232),1,0))+(IF((AR233&lt;AT233),1,0))+(IF((AV231&lt;AX231),1,0))+(IF((AV232&lt;AX232),1,0))+(IF((AV233&lt;AX233),1,0))+(IF((AZ231&lt;BB231),1,0))+(IF((AZ232&lt;BB232),1,0))+(IF((AZ233&lt;BB233),1,0))</f>
        <v>0</v>
      </c>
      <c r="BM232" s="131">
        <f>BK232-BL232</f>
        <v>6</v>
      </c>
      <c r="BN232" s="122">
        <f>SUM(AN231:AN233,AR231:AR233,AV231:AV233,AZ231:AZ233)</f>
        <v>90</v>
      </c>
      <c r="BO232" s="122">
        <f>SUM(AP231:AP233,AT231:AT233,AX231:AX233,BB231:BB233)</f>
        <v>28</v>
      </c>
      <c r="BP232" s="126">
        <f>BN232-BO232</f>
        <v>62</v>
      </c>
    </row>
    <row r="233" spans="1:68" ht="12" customHeight="1" x14ac:dyDescent="0.15">
      <c r="B233" s="11"/>
      <c r="C233" s="32" t="s">
        <v>313</v>
      </c>
      <c r="D233" s="456"/>
      <c r="E233" s="441"/>
      <c r="F233" s="441"/>
      <c r="G233" s="442"/>
      <c r="H233" s="132"/>
      <c r="I233" s="111" t="str">
        <f>IF(H233="","","-")</f>
        <v/>
      </c>
      <c r="J233" s="133"/>
      <c r="K233" s="504"/>
      <c r="L233" s="132"/>
      <c r="M233" s="134" t="str">
        <f t="shared" si="62"/>
        <v/>
      </c>
      <c r="N233" s="133"/>
      <c r="O233" s="503"/>
      <c r="P233" s="132"/>
      <c r="Q233" s="134" t="str">
        <f t="shared" si="63"/>
        <v/>
      </c>
      <c r="R233" s="133"/>
      <c r="S233" s="506"/>
      <c r="T233" s="89">
        <f>Y232</f>
        <v>0</v>
      </c>
      <c r="U233" s="33" t="s">
        <v>2</v>
      </c>
      <c r="V233" s="33">
        <f>Z232</f>
        <v>3</v>
      </c>
      <c r="W233" s="34" t="s">
        <v>1</v>
      </c>
      <c r="X233" s="106"/>
      <c r="Y233" s="121"/>
      <c r="Z233" s="122"/>
      <c r="AA233" s="121"/>
      <c r="AB233" s="122"/>
      <c r="AC233" s="126"/>
      <c r="AD233" s="122"/>
      <c r="AE233" s="122"/>
      <c r="AF233" s="126"/>
      <c r="AG233" s="33"/>
      <c r="AH233" s="33"/>
      <c r="AI233" s="33"/>
      <c r="AJ233" s="33"/>
      <c r="AK233" s="33"/>
      <c r="AL233" s="11"/>
      <c r="AM233" s="12" t="s">
        <v>94</v>
      </c>
      <c r="AN233" s="456"/>
      <c r="AO233" s="441"/>
      <c r="AP233" s="441"/>
      <c r="AQ233" s="442"/>
      <c r="AR233" s="132"/>
      <c r="AS233" s="111" t="str">
        <f>IF(AR233="","","-")</f>
        <v/>
      </c>
      <c r="AT233" s="133"/>
      <c r="AU233" s="504"/>
      <c r="AV233" s="132"/>
      <c r="AW233" s="134" t="str">
        <f t="shared" si="64"/>
        <v/>
      </c>
      <c r="AX233" s="133"/>
      <c r="AY233" s="503"/>
      <c r="AZ233" s="132"/>
      <c r="BA233" s="134" t="str">
        <f t="shared" si="65"/>
        <v/>
      </c>
      <c r="BB233" s="133"/>
      <c r="BC233" s="506"/>
      <c r="BD233" s="89">
        <f>BI232</f>
        <v>3</v>
      </c>
      <c r="BE233" s="33" t="s">
        <v>2</v>
      </c>
      <c r="BF233" s="33">
        <f>BJ232</f>
        <v>0</v>
      </c>
      <c r="BG233" s="34" t="s">
        <v>1</v>
      </c>
      <c r="BH233" s="106"/>
      <c r="BI233" s="121"/>
      <c r="BJ233" s="122"/>
      <c r="BK233" s="121"/>
      <c r="BL233" s="122"/>
      <c r="BM233" s="126"/>
      <c r="BN233" s="122"/>
      <c r="BO233" s="122"/>
      <c r="BP233" s="126"/>
    </row>
    <row r="234" spans="1:68" ht="12" customHeight="1" x14ac:dyDescent="0.15">
      <c r="B234" s="28" t="s">
        <v>280</v>
      </c>
      <c r="C234" s="6" t="s">
        <v>342</v>
      </c>
      <c r="D234" s="138">
        <f>IF(J231="","",J231)</f>
        <v>15</v>
      </c>
      <c r="E234" s="111" t="str">
        <f t="shared" ref="E234:E242" si="66">IF(D234="","","-")</f>
        <v>-</v>
      </c>
      <c r="F234" s="139">
        <f>IF(H231="","",H231)</f>
        <v>4</v>
      </c>
      <c r="G234" s="431" t="str">
        <f>IF(K231="","",IF(K231="○","×",IF(K231="×","○")))</f>
        <v>○</v>
      </c>
      <c r="H234" s="434"/>
      <c r="I234" s="435"/>
      <c r="J234" s="435"/>
      <c r="K234" s="436"/>
      <c r="L234" s="110">
        <v>9</v>
      </c>
      <c r="M234" s="111" t="str">
        <f t="shared" si="62"/>
        <v>-</v>
      </c>
      <c r="N234" s="112">
        <v>15</v>
      </c>
      <c r="O234" s="539" t="str">
        <f>IF(L234&lt;&gt;"",IF(L234&gt;N234,IF(L235&gt;N235,"○",IF(L236&gt;N236,"○","×")),IF(L235&gt;N235,IF(L236&gt;N236,"○","×"),"×")),"")</f>
        <v>○</v>
      </c>
      <c r="P234" s="110">
        <v>9</v>
      </c>
      <c r="Q234" s="111" t="str">
        <f t="shared" si="63"/>
        <v>-</v>
      </c>
      <c r="R234" s="112">
        <v>15</v>
      </c>
      <c r="S234" s="505" t="str">
        <f>IF(P234&lt;&gt;"",IF(P234&gt;R234,IF(P235&gt;R235,"○",IF(P236&gt;R236,"○","×")),IF(P235&gt;R235,IF(P236&gt;R236,"○","×"),"×")),"")</f>
        <v>×</v>
      </c>
      <c r="T234" s="492" t="s">
        <v>415</v>
      </c>
      <c r="U234" s="493"/>
      <c r="V234" s="493"/>
      <c r="W234" s="494"/>
      <c r="X234" s="106"/>
      <c r="Y234" s="123"/>
      <c r="Z234" s="124"/>
      <c r="AA234" s="123"/>
      <c r="AB234" s="124"/>
      <c r="AC234" s="125"/>
      <c r="AD234" s="124"/>
      <c r="AE234" s="124"/>
      <c r="AF234" s="125"/>
      <c r="AG234" s="171"/>
      <c r="AH234" s="171"/>
      <c r="AI234" s="171"/>
      <c r="AJ234" s="171"/>
      <c r="AK234" s="171"/>
      <c r="AL234" s="28" t="s">
        <v>190</v>
      </c>
      <c r="AM234" s="6" t="s">
        <v>183</v>
      </c>
      <c r="AN234" s="138">
        <f>IF(AT231="","",AT231)</f>
        <v>1</v>
      </c>
      <c r="AO234" s="111" t="str">
        <f t="shared" ref="AO234:AO242" si="67">IF(AN234="","","-")</f>
        <v>-</v>
      </c>
      <c r="AP234" s="139">
        <f>IF(AR231="","",AR231)</f>
        <v>15</v>
      </c>
      <c r="AQ234" s="431" t="str">
        <f>IF(AU231="","",IF(AU231="○","×",IF(AU231="×","○")))</f>
        <v>×</v>
      </c>
      <c r="AR234" s="434"/>
      <c r="AS234" s="435"/>
      <c r="AT234" s="435"/>
      <c r="AU234" s="436"/>
      <c r="AV234" s="110">
        <v>11</v>
      </c>
      <c r="AW234" s="111" t="str">
        <f t="shared" si="64"/>
        <v>-</v>
      </c>
      <c r="AX234" s="112">
        <v>15</v>
      </c>
      <c r="AY234" s="539" t="str">
        <f>IF(AV234&lt;&gt;"",IF(AV234&gt;AX234,IF(AV235&gt;AX235,"○",IF(AV236&gt;AX236,"○","×")),IF(AV235&gt;AX235,IF(AV236&gt;AX236,"○","×"),"×")),"")</f>
        <v>×</v>
      </c>
      <c r="AZ234" s="110">
        <v>6</v>
      </c>
      <c r="BA234" s="111" t="str">
        <f t="shared" si="65"/>
        <v>-</v>
      </c>
      <c r="BB234" s="112">
        <v>15</v>
      </c>
      <c r="BC234" s="505" t="str">
        <f>IF(AZ234&lt;&gt;"",IF(AZ234&gt;BB234,IF(AZ235&gt;BB235,"○",IF(AZ236&gt;BB236,"○","×")),IF(AZ235&gt;BB235,IF(AZ236&gt;BB236,"○","×"),"×")),"")</f>
        <v>×</v>
      </c>
      <c r="BD234" s="492" t="s">
        <v>417</v>
      </c>
      <c r="BE234" s="493"/>
      <c r="BF234" s="493"/>
      <c r="BG234" s="494"/>
      <c r="BH234" s="106"/>
      <c r="BI234" s="123"/>
      <c r="BJ234" s="124"/>
      <c r="BK234" s="123"/>
      <c r="BL234" s="124"/>
      <c r="BM234" s="125"/>
      <c r="BN234" s="124"/>
      <c r="BO234" s="124"/>
      <c r="BP234" s="125"/>
    </row>
    <row r="235" spans="1:68" ht="12" customHeight="1" x14ac:dyDescent="0.15">
      <c r="B235" s="28" t="s">
        <v>279</v>
      </c>
      <c r="C235" s="8" t="s">
        <v>352</v>
      </c>
      <c r="D235" s="138">
        <f>IF(J232="","",J232)</f>
        <v>15</v>
      </c>
      <c r="E235" s="111" t="str">
        <f t="shared" si="66"/>
        <v>-</v>
      </c>
      <c r="F235" s="139">
        <f>IF(H232="","",H232)</f>
        <v>2</v>
      </c>
      <c r="G235" s="432" t="str">
        <f>IF(I232="","",I232)</f>
        <v>-</v>
      </c>
      <c r="H235" s="437"/>
      <c r="I235" s="438"/>
      <c r="J235" s="438"/>
      <c r="K235" s="439"/>
      <c r="L235" s="110">
        <v>15</v>
      </c>
      <c r="M235" s="111" t="str">
        <f t="shared" si="62"/>
        <v>-</v>
      </c>
      <c r="N235" s="112">
        <v>9</v>
      </c>
      <c r="O235" s="503"/>
      <c r="P235" s="110">
        <v>13</v>
      </c>
      <c r="Q235" s="111" t="str">
        <f t="shared" si="63"/>
        <v>-</v>
      </c>
      <c r="R235" s="112">
        <v>15</v>
      </c>
      <c r="S235" s="506"/>
      <c r="T235" s="495"/>
      <c r="U235" s="496"/>
      <c r="V235" s="496"/>
      <c r="W235" s="497"/>
      <c r="X235" s="106"/>
      <c r="Y235" s="121">
        <f>COUNTIF(D234:S236,"○")</f>
        <v>2</v>
      </c>
      <c r="Z235" s="122">
        <f>COUNTIF(D234:S236,"×")</f>
        <v>1</v>
      </c>
      <c r="AA235" s="129">
        <f>(IF((D234&gt;F234),1,0))+(IF((D235&gt;F235),1,0))+(IF((D236&gt;F236),1,0))+(IF((H234&gt;J234),1,0))+(IF((H235&gt;J235),1,0))+(IF((H236&gt;J236),1,0))+(IF((L234&gt;N234),1,0))+(IF((L235&gt;N235),1,0))+(IF((L236&gt;N236),1,0))+(IF((P234&gt;R234),1,0))+(IF((P235&gt;R235),1,0))+(IF((P236&gt;R236),1,0))</f>
        <v>4</v>
      </c>
      <c r="AB235" s="130">
        <f>(IF((D234&lt;F234),1,0))+(IF((D235&lt;F235),1,0))+(IF((D236&lt;F236),1,0))+(IF((H234&lt;J234),1,0))+(IF((H235&lt;J235),1,0))+(IF((H236&lt;J236),1,0))+(IF((L234&lt;N234),1,0))+(IF((L235&lt;N235),1,0))+(IF((L236&lt;N236),1,0))+(IF((P234&lt;R234),1,0))+(IF((P235&lt;R235),1,0))+(IF((P236&lt;R236),1,0))</f>
        <v>3</v>
      </c>
      <c r="AC235" s="131">
        <f>AA235-AB235</f>
        <v>1</v>
      </c>
      <c r="AD235" s="122">
        <f>SUM(D234:D236,H234:H236,L234:L236,P234:P236)</f>
        <v>91</v>
      </c>
      <c r="AE235" s="122">
        <f>SUM(F234:F236,J234:J236,N234:N236,R234:R236)</f>
        <v>70</v>
      </c>
      <c r="AF235" s="126">
        <f>AD235-AE235</f>
        <v>21</v>
      </c>
      <c r="AG235" s="171"/>
      <c r="AH235" s="171"/>
      <c r="AI235" s="171"/>
      <c r="AJ235" s="171"/>
      <c r="AK235" s="171"/>
      <c r="AL235" s="28" t="s">
        <v>189</v>
      </c>
      <c r="AM235" s="8" t="s">
        <v>183</v>
      </c>
      <c r="AN235" s="138">
        <f>IF(AT232="","",AT232)</f>
        <v>4</v>
      </c>
      <c r="AO235" s="111" t="str">
        <f t="shared" si="67"/>
        <v>-</v>
      </c>
      <c r="AP235" s="139">
        <f>IF(AR232="","",AR232)</f>
        <v>15</v>
      </c>
      <c r="AQ235" s="432" t="str">
        <f>IF(AS232="","",AS232)</f>
        <v>-</v>
      </c>
      <c r="AR235" s="437"/>
      <c r="AS235" s="438"/>
      <c r="AT235" s="438"/>
      <c r="AU235" s="439"/>
      <c r="AV235" s="110">
        <v>8</v>
      </c>
      <c r="AW235" s="111" t="str">
        <f t="shared" si="64"/>
        <v>-</v>
      </c>
      <c r="AX235" s="112">
        <v>15</v>
      </c>
      <c r="AY235" s="503"/>
      <c r="AZ235" s="110">
        <v>7</v>
      </c>
      <c r="BA235" s="111" t="str">
        <f t="shared" si="65"/>
        <v>-</v>
      </c>
      <c r="BB235" s="112">
        <v>15</v>
      </c>
      <c r="BC235" s="506"/>
      <c r="BD235" s="495"/>
      <c r="BE235" s="496"/>
      <c r="BF235" s="496"/>
      <c r="BG235" s="497"/>
      <c r="BH235" s="106"/>
      <c r="BI235" s="121">
        <f>COUNTIF(AN234:BC236,"○")</f>
        <v>0</v>
      </c>
      <c r="BJ235" s="122">
        <f>COUNTIF(AN234:BC236,"×")</f>
        <v>3</v>
      </c>
      <c r="BK235" s="129">
        <f>(IF((AN234&gt;AP234),1,0))+(IF((AN235&gt;AP235),1,0))+(IF((AN236&gt;AP236),1,0))+(IF((AR234&gt;AT234),1,0))+(IF((AR235&gt;AT235),1,0))+(IF((AR236&gt;AT236),1,0))+(IF((AV234&gt;AX234),1,0))+(IF((AV235&gt;AX235),1,0))+(IF((AV236&gt;AX236),1,0))+(IF((AZ234&gt;BB234),1,0))+(IF((AZ235&gt;BB235),1,0))+(IF((AZ236&gt;BB236),1,0))</f>
        <v>0</v>
      </c>
      <c r="BL235" s="130">
        <f>(IF((AN234&lt;AP234),1,0))+(IF((AN235&lt;AP235),1,0))+(IF((AN236&lt;AP236),1,0))+(IF((AR234&lt;AT234),1,0))+(IF((AR235&lt;AT235),1,0))+(IF((AR236&lt;AT236),1,0))+(IF((AV234&lt;AX234),1,0))+(IF((AV235&lt;AX235),1,0))+(IF((AV236&lt;AX236),1,0))+(IF((AZ234&lt;BB234),1,0))+(IF((AZ235&lt;BB235),1,0))+(IF((AZ236&lt;BB236),1,0))</f>
        <v>6</v>
      </c>
      <c r="BM235" s="131">
        <f>BK235-BL235</f>
        <v>-6</v>
      </c>
      <c r="BN235" s="122">
        <f>SUM(AN234:AN236,AR234:AR236,AV234:AV236,AZ234:AZ236)</f>
        <v>37</v>
      </c>
      <c r="BO235" s="122">
        <f>SUM(AP234:AP236,AT234:AT236,AX234:AX236,BB234:BB236)</f>
        <v>90</v>
      </c>
      <c r="BP235" s="126">
        <f>BN235-BO235</f>
        <v>-53</v>
      </c>
    </row>
    <row r="236" spans="1:68" ht="12" customHeight="1" x14ac:dyDescent="0.15">
      <c r="B236" s="11"/>
      <c r="C236" s="12" t="s">
        <v>106</v>
      </c>
      <c r="D236" s="149" t="str">
        <f>IF(J233="","",J233)</f>
        <v/>
      </c>
      <c r="E236" s="111" t="str">
        <f t="shared" si="66"/>
        <v/>
      </c>
      <c r="F236" s="150" t="str">
        <f>IF(H233="","",H233)</f>
        <v/>
      </c>
      <c r="G236" s="433" t="str">
        <f>IF(I233="","",I233)</f>
        <v/>
      </c>
      <c r="H236" s="440"/>
      <c r="I236" s="441"/>
      <c r="J236" s="441"/>
      <c r="K236" s="442"/>
      <c r="L236" s="132">
        <v>15</v>
      </c>
      <c r="M236" s="111" t="str">
        <f t="shared" si="62"/>
        <v>-</v>
      </c>
      <c r="N236" s="133">
        <v>10</v>
      </c>
      <c r="O236" s="504"/>
      <c r="P236" s="132"/>
      <c r="Q236" s="134" t="str">
        <f t="shared" si="63"/>
        <v/>
      </c>
      <c r="R236" s="133"/>
      <c r="S236" s="507"/>
      <c r="T236" s="89">
        <f>Y235</f>
        <v>2</v>
      </c>
      <c r="U236" s="33" t="s">
        <v>2</v>
      </c>
      <c r="V236" s="33">
        <f>Z235</f>
        <v>1</v>
      </c>
      <c r="W236" s="34" t="s">
        <v>1</v>
      </c>
      <c r="X236" s="106"/>
      <c r="Y236" s="156"/>
      <c r="Z236" s="157"/>
      <c r="AA236" s="156"/>
      <c r="AB236" s="157"/>
      <c r="AC236" s="158"/>
      <c r="AD236" s="157"/>
      <c r="AE236" s="157"/>
      <c r="AF236" s="158"/>
      <c r="AG236" s="33"/>
      <c r="AH236" s="33"/>
      <c r="AI236" s="33"/>
      <c r="AJ236" s="33"/>
      <c r="AK236" s="33"/>
      <c r="AL236" s="11"/>
      <c r="AM236" s="12" t="s">
        <v>313</v>
      </c>
      <c r="AN236" s="149" t="str">
        <f>IF(AT233="","",AT233)</f>
        <v/>
      </c>
      <c r="AO236" s="111" t="str">
        <f t="shared" si="67"/>
        <v/>
      </c>
      <c r="AP236" s="150" t="str">
        <f>IF(AR233="","",AR233)</f>
        <v/>
      </c>
      <c r="AQ236" s="433" t="str">
        <f>IF(AS233="","",AS233)</f>
        <v/>
      </c>
      <c r="AR236" s="440"/>
      <c r="AS236" s="441"/>
      <c r="AT236" s="441"/>
      <c r="AU236" s="442"/>
      <c r="AV236" s="132"/>
      <c r="AW236" s="111" t="str">
        <f t="shared" si="64"/>
        <v/>
      </c>
      <c r="AX236" s="133"/>
      <c r="AY236" s="504"/>
      <c r="AZ236" s="132"/>
      <c r="BA236" s="134" t="str">
        <f t="shared" si="65"/>
        <v/>
      </c>
      <c r="BB236" s="133"/>
      <c r="BC236" s="507"/>
      <c r="BD236" s="89">
        <f>BI235</f>
        <v>0</v>
      </c>
      <c r="BE236" s="33" t="s">
        <v>2</v>
      </c>
      <c r="BF236" s="33">
        <f>BJ235</f>
        <v>3</v>
      </c>
      <c r="BG236" s="34" t="s">
        <v>1</v>
      </c>
      <c r="BH236" s="106"/>
      <c r="BI236" s="156"/>
      <c r="BJ236" s="157"/>
      <c r="BK236" s="156"/>
      <c r="BL236" s="157"/>
      <c r="BM236" s="158"/>
      <c r="BN236" s="157"/>
      <c r="BO236" s="157"/>
      <c r="BP236" s="158"/>
    </row>
    <row r="237" spans="1:68" ht="12" customHeight="1" x14ac:dyDescent="0.15">
      <c r="B237" s="7" t="s">
        <v>307</v>
      </c>
      <c r="C237" s="8" t="s">
        <v>284</v>
      </c>
      <c r="D237" s="138">
        <f>IF(N231="","",N231)</f>
        <v>15</v>
      </c>
      <c r="E237" s="141" t="str">
        <f t="shared" si="66"/>
        <v>-</v>
      </c>
      <c r="F237" s="139">
        <f>IF(L231="","",L231)</f>
        <v>4</v>
      </c>
      <c r="G237" s="431" t="str">
        <f>IF(O231="","",IF(O231="○","×",IF(O231="×","○")))</f>
        <v>○</v>
      </c>
      <c r="H237" s="159">
        <f>IF(N234="","",N234)</f>
        <v>15</v>
      </c>
      <c r="I237" s="111" t="str">
        <f t="shared" ref="I237:I242" si="68">IF(H237="","","-")</f>
        <v>-</v>
      </c>
      <c r="J237" s="139">
        <f>IF(L234="","",L234)</f>
        <v>9</v>
      </c>
      <c r="K237" s="431" t="str">
        <f>IF(O234="","",IF(O234="○","×",IF(O234="×","○")))</f>
        <v>×</v>
      </c>
      <c r="L237" s="434"/>
      <c r="M237" s="435"/>
      <c r="N237" s="435"/>
      <c r="O237" s="436"/>
      <c r="P237" s="110">
        <v>10</v>
      </c>
      <c r="Q237" s="111" t="str">
        <f t="shared" si="63"/>
        <v>-</v>
      </c>
      <c r="R237" s="112">
        <v>15</v>
      </c>
      <c r="S237" s="506" t="str">
        <f>IF(P237&lt;&gt;"",IF(P237&gt;R237,IF(P238&gt;R238,"○",IF(P239&gt;R239,"○","×")),IF(P238&gt;R238,IF(P239&gt;R239,"○","×"),"×")),"")</f>
        <v>×</v>
      </c>
      <c r="T237" s="492" t="s">
        <v>416</v>
      </c>
      <c r="U237" s="493"/>
      <c r="V237" s="493"/>
      <c r="W237" s="494"/>
      <c r="X237" s="106"/>
      <c r="Y237" s="121"/>
      <c r="Z237" s="122"/>
      <c r="AA237" s="121"/>
      <c r="AB237" s="122"/>
      <c r="AC237" s="126"/>
      <c r="AD237" s="122"/>
      <c r="AE237" s="122"/>
      <c r="AF237" s="126"/>
      <c r="AG237" s="171"/>
      <c r="AH237" s="171"/>
      <c r="AI237" s="171"/>
      <c r="AJ237" s="171"/>
      <c r="AK237" s="171"/>
      <c r="AL237" s="7" t="s">
        <v>144</v>
      </c>
      <c r="AM237" s="8" t="s">
        <v>354</v>
      </c>
      <c r="AN237" s="138">
        <f>IF(AX231="","",AX231)</f>
        <v>7</v>
      </c>
      <c r="AO237" s="141" t="str">
        <f t="shared" si="67"/>
        <v>-</v>
      </c>
      <c r="AP237" s="139">
        <f>IF(AV231="","",AV231)</f>
        <v>15</v>
      </c>
      <c r="AQ237" s="431" t="str">
        <f>IF(AY231="","",IF(AY231="○","×",IF(AY231="×","○")))</f>
        <v>×</v>
      </c>
      <c r="AR237" s="159">
        <f>IF(AX234="","",AX234)</f>
        <v>15</v>
      </c>
      <c r="AS237" s="111" t="str">
        <f t="shared" ref="AS237:AS242" si="69">IF(AR237="","","-")</f>
        <v>-</v>
      </c>
      <c r="AT237" s="139">
        <f>IF(AV234="","",AV234)</f>
        <v>11</v>
      </c>
      <c r="AU237" s="431" t="str">
        <f>IF(AY234="","",IF(AY234="○","×",IF(AY234="×","○")))</f>
        <v>○</v>
      </c>
      <c r="AV237" s="434"/>
      <c r="AW237" s="435"/>
      <c r="AX237" s="435"/>
      <c r="AY237" s="436"/>
      <c r="AZ237" s="110">
        <v>11</v>
      </c>
      <c r="BA237" s="111" t="str">
        <f t="shared" si="65"/>
        <v>-</v>
      </c>
      <c r="BB237" s="112">
        <v>15</v>
      </c>
      <c r="BC237" s="506" t="str">
        <f>IF(AZ237&lt;&gt;"",IF(AZ237&gt;BB237,IF(AZ238&gt;BB238,"○",IF(AZ239&gt;BB239,"○","×")),IF(AZ238&gt;BB238,IF(AZ239&gt;BB239,"○","×"),"×")),"")</f>
        <v>○</v>
      </c>
      <c r="BD237" s="492" t="s">
        <v>415</v>
      </c>
      <c r="BE237" s="493"/>
      <c r="BF237" s="493"/>
      <c r="BG237" s="494"/>
      <c r="BH237" s="106"/>
      <c r="BI237" s="121"/>
      <c r="BJ237" s="122"/>
      <c r="BK237" s="121"/>
      <c r="BL237" s="122"/>
      <c r="BM237" s="126"/>
      <c r="BN237" s="122"/>
      <c r="BO237" s="122"/>
      <c r="BP237" s="126"/>
    </row>
    <row r="238" spans="1:68" ht="12" customHeight="1" x14ac:dyDescent="0.15">
      <c r="B238" s="7" t="s">
        <v>305</v>
      </c>
      <c r="C238" s="8" t="s">
        <v>284</v>
      </c>
      <c r="D238" s="138">
        <f>IF(N232="","",N232)</f>
        <v>15</v>
      </c>
      <c r="E238" s="111" t="str">
        <f t="shared" si="66"/>
        <v>-</v>
      </c>
      <c r="F238" s="139">
        <f>IF(L232="","",L232)</f>
        <v>3</v>
      </c>
      <c r="G238" s="432" t="str">
        <f>IF(I235="","",I235)</f>
        <v/>
      </c>
      <c r="H238" s="159">
        <f>IF(N235="","",N235)</f>
        <v>9</v>
      </c>
      <c r="I238" s="111" t="str">
        <f t="shared" si="68"/>
        <v>-</v>
      </c>
      <c r="J238" s="139">
        <f>IF(L235="","",L235)</f>
        <v>15</v>
      </c>
      <c r="K238" s="432" t="str">
        <f>IF(M235="","",M235)</f>
        <v>-</v>
      </c>
      <c r="L238" s="437"/>
      <c r="M238" s="438"/>
      <c r="N238" s="438"/>
      <c r="O238" s="439"/>
      <c r="P238" s="110">
        <v>12</v>
      </c>
      <c r="Q238" s="111" t="str">
        <f t="shared" si="63"/>
        <v>-</v>
      </c>
      <c r="R238" s="112">
        <v>15</v>
      </c>
      <c r="S238" s="506"/>
      <c r="T238" s="495"/>
      <c r="U238" s="496"/>
      <c r="V238" s="496"/>
      <c r="W238" s="497"/>
      <c r="X238" s="106"/>
      <c r="Y238" s="121">
        <f>COUNTIF(D237:S239,"○")</f>
        <v>1</v>
      </c>
      <c r="Z238" s="122">
        <f>COUNTIF(D237:S239,"×")</f>
        <v>2</v>
      </c>
      <c r="AA238" s="129">
        <f>(IF((D237&gt;F237),1,0))+(IF((D238&gt;F238),1,0))+(IF((D239&gt;F239),1,0))+(IF((H237&gt;J237),1,0))+(IF((H238&gt;J238),1,0))+(IF((H239&gt;J239),1,0))+(IF((L237&gt;N237),1,0))+(IF((L238&gt;N238),1,0))+(IF((L239&gt;N239),1,0))+(IF((P237&gt;R237),1,0))+(IF((P238&gt;R238),1,0))+(IF((P239&gt;R239),1,0))</f>
        <v>3</v>
      </c>
      <c r="AB238" s="130">
        <f>(IF((D237&lt;F237),1,0))+(IF((D238&lt;F238),1,0))+(IF((D239&lt;F239),1,0))+(IF((H237&lt;J237),1,0))+(IF((H238&lt;J238),1,0))+(IF((H239&lt;J239),1,0))+(IF((L237&lt;N237),1,0))+(IF((L238&lt;N238),1,0))+(IF((L239&lt;N239),1,0))+(IF((P237&lt;R237),1,0))+(IF((P238&lt;R238),1,0))+(IF((P239&lt;R239),1,0))</f>
        <v>4</v>
      </c>
      <c r="AC238" s="131">
        <f>AA238-AB238</f>
        <v>-1</v>
      </c>
      <c r="AD238" s="122">
        <f>SUM(D237:D239,H237:H239,L237:L239,P237:P239)</f>
        <v>86</v>
      </c>
      <c r="AE238" s="122">
        <f>SUM(F237:F239,J237:J239,N237:N239,R237:R239)</f>
        <v>76</v>
      </c>
      <c r="AF238" s="126">
        <f>AD238-AE238</f>
        <v>10</v>
      </c>
      <c r="AG238" s="171"/>
      <c r="AH238" s="171"/>
      <c r="AI238" s="171"/>
      <c r="AJ238" s="171"/>
      <c r="AK238" s="171"/>
      <c r="AL238" s="7" t="s">
        <v>143</v>
      </c>
      <c r="AM238" s="8" t="s">
        <v>354</v>
      </c>
      <c r="AN238" s="138">
        <f>IF(AX232="","",AX232)</f>
        <v>5</v>
      </c>
      <c r="AO238" s="111" t="str">
        <f t="shared" si="67"/>
        <v>-</v>
      </c>
      <c r="AP238" s="139">
        <f>IF(AV232="","",AV232)</f>
        <v>15</v>
      </c>
      <c r="AQ238" s="432" t="str">
        <f>IF(AS235="","",AS235)</f>
        <v/>
      </c>
      <c r="AR238" s="159">
        <f>IF(AX235="","",AX235)</f>
        <v>15</v>
      </c>
      <c r="AS238" s="111" t="str">
        <f t="shared" si="69"/>
        <v>-</v>
      </c>
      <c r="AT238" s="139">
        <f>IF(AV235="","",AV235)</f>
        <v>8</v>
      </c>
      <c r="AU238" s="432" t="str">
        <f>IF(AW235="","",AW235)</f>
        <v>-</v>
      </c>
      <c r="AV238" s="437"/>
      <c r="AW238" s="438"/>
      <c r="AX238" s="438"/>
      <c r="AY238" s="439"/>
      <c r="AZ238" s="110">
        <v>15</v>
      </c>
      <c r="BA238" s="111" t="str">
        <f t="shared" si="65"/>
        <v>-</v>
      </c>
      <c r="BB238" s="112">
        <v>13</v>
      </c>
      <c r="BC238" s="506"/>
      <c r="BD238" s="495"/>
      <c r="BE238" s="496"/>
      <c r="BF238" s="496"/>
      <c r="BG238" s="497"/>
      <c r="BH238" s="106"/>
      <c r="BI238" s="121">
        <f>COUNTIF(AN237:BC239,"○")</f>
        <v>2</v>
      </c>
      <c r="BJ238" s="122">
        <f>COUNTIF(AN237:BC239,"×")</f>
        <v>1</v>
      </c>
      <c r="BK238" s="129">
        <f>(IF((AN237&gt;AP237),1,0))+(IF((AN238&gt;AP238),1,0))+(IF((AN239&gt;AP239),1,0))+(IF((AR237&gt;AT237),1,0))+(IF((AR238&gt;AT238),1,0))+(IF((AR239&gt;AT239),1,0))+(IF((AV237&gt;AX237),1,0))+(IF((AV238&gt;AX238),1,0))+(IF((AV239&gt;AX239),1,0))+(IF((AZ237&gt;BB237),1,0))+(IF((AZ238&gt;BB238),1,0))+(IF((AZ239&gt;BB239),1,0))</f>
        <v>4</v>
      </c>
      <c r="BL238" s="130">
        <f>(IF((AN237&lt;AP237),1,0))+(IF((AN238&lt;AP238),1,0))+(IF((AN239&lt;AP239),1,0))+(IF((AR237&lt;AT237),1,0))+(IF((AR238&lt;AT238),1,0))+(IF((AR239&lt;AT239),1,0))+(IF((AV237&lt;AX237),1,0))+(IF((AV238&lt;AX238),1,0))+(IF((AV239&lt;AX239),1,0))+(IF((AZ237&lt;BB237),1,0))+(IF((AZ238&lt;BB238),1,0))+(IF((AZ239&lt;BB239),1,0))</f>
        <v>3</v>
      </c>
      <c r="BM238" s="131">
        <f>BK238-BL238</f>
        <v>1</v>
      </c>
      <c r="BN238" s="122">
        <f>SUM(AN237:AN239,AR237:AR239,AV237:AV239,AZ237:AZ239)</f>
        <v>83</v>
      </c>
      <c r="BO238" s="122">
        <f>SUM(AP237:AP239,AT237:AT239,AX237:AX239,BB237:BB239)</f>
        <v>88</v>
      </c>
      <c r="BP238" s="126">
        <f>BN238-BO238</f>
        <v>-5</v>
      </c>
    </row>
    <row r="239" spans="1:68" ht="12" customHeight="1" x14ac:dyDescent="0.15">
      <c r="B239" s="11"/>
      <c r="C239" s="12" t="s">
        <v>173</v>
      </c>
      <c r="D239" s="149" t="str">
        <f>IF(N233="","",N233)</f>
        <v/>
      </c>
      <c r="E239" s="134" t="str">
        <f t="shared" si="66"/>
        <v/>
      </c>
      <c r="F239" s="150" t="str">
        <f>IF(L233="","",L233)</f>
        <v/>
      </c>
      <c r="G239" s="433" t="str">
        <f>IF(I236="","",I236)</f>
        <v/>
      </c>
      <c r="H239" s="160">
        <f>IF(N236="","",N236)</f>
        <v>10</v>
      </c>
      <c r="I239" s="111" t="str">
        <f t="shared" si="68"/>
        <v>-</v>
      </c>
      <c r="J239" s="150">
        <f>IF(L236="","",L236)</f>
        <v>15</v>
      </c>
      <c r="K239" s="433" t="str">
        <f>IF(M236="","",M236)</f>
        <v>-</v>
      </c>
      <c r="L239" s="440"/>
      <c r="M239" s="441"/>
      <c r="N239" s="441"/>
      <c r="O239" s="442"/>
      <c r="P239" s="132"/>
      <c r="Q239" s="111" t="str">
        <f t="shared" si="63"/>
        <v/>
      </c>
      <c r="R239" s="133"/>
      <c r="S239" s="507"/>
      <c r="T239" s="89">
        <f>Y238</f>
        <v>1</v>
      </c>
      <c r="U239" s="33" t="s">
        <v>2</v>
      </c>
      <c r="V239" s="33">
        <f>Z238</f>
        <v>2</v>
      </c>
      <c r="W239" s="34" t="s">
        <v>1</v>
      </c>
      <c r="X239" s="106"/>
      <c r="Y239" s="121"/>
      <c r="Z239" s="122"/>
      <c r="AA239" s="121"/>
      <c r="AB239" s="122"/>
      <c r="AC239" s="126"/>
      <c r="AD239" s="122"/>
      <c r="AE239" s="122"/>
      <c r="AF239" s="126"/>
      <c r="AG239" s="33"/>
      <c r="AH239" s="33"/>
      <c r="AI239" s="33"/>
      <c r="AJ239" s="33"/>
      <c r="AK239" s="33"/>
      <c r="AL239" s="11"/>
      <c r="AM239" s="32" t="s">
        <v>139</v>
      </c>
      <c r="AN239" s="149" t="str">
        <f>IF(AX233="","",AX233)</f>
        <v/>
      </c>
      <c r="AO239" s="134" t="str">
        <f t="shared" si="67"/>
        <v/>
      </c>
      <c r="AP239" s="150" t="str">
        <f>IF(AV233="","",AV233)</f>
        <v/>
      </c>
      <c r="AQ239" s="433" t="str">
        <f>IF(AS236="","",AS236)</f>
        <v/>
      </c>
      <c r="AR239" s="160" t="str">
        <f>IF(AX236="","",AX236)</f>
        <v/>
      </c>
      <c r="AS239" s="111" t="str">
        <f t="shared" si="69"/>
        <v/>
      </c>
      <c r="AT239" s="150" t="str">
        <f>IF(AV236="","",AV236)</f>
        <v/>
      </c>
      <c r="AU239" s="433" t="str">
        <f>IF(AW236="","",AW236)</f>
        <v/>
      </c>
      <c r="AV239" s="440"/>
      <c r="AW239" s="441"/>
      <c r="AX239" s="441"/>
      <c r="AY239" s="442"/>
      <c r="AZ239" s="132">
        <v>15</v>
      </c>
      <c r="BA239" s="111" t="str">
        <f t="shared" si="65"/>
        <v>-</v>
      </c>
      <c r="BB239" s="133">
        <v>11</v>
      </c>
      <c r="BC239" s="507"/>
      <c r="BD239" s="89">
        <f>BI238</f>
        <v>2</v>
      </c>
      <c r="BE239" s="33" t="s">
        <v>2</v>
      </c>
      <c r="BF239" s="33">
        <f>BJ238</f>
        <v>1</v>
      </c>
      <c r="BG239" s="34" t="s">
        <v>1</v>
      </c>
      <c r="BH239" s="106"/>
      <c r="BI239" s="121"/>
      <c r="BJ239" s="122"/>
      <c r="BK239" s="121"/>
      <c r="BL239" s="122"/>
      <c r="BM239" s="126"/>
      <c r="BN239" s="122"/>
      <c r="BO239" s="122"/>
      <c r="BP239" s="126"/>
    </row>
    <row r="240" spans="1:68" ht="12" customHeight="1" x14ac:dyDescent="0.15">
      <c r="B240" s="28" t="s">
        <v>151</v>
      </c>
      <c r="C240" s="8" t="s">
        <v>36</v>
      </c>
      <c r="D240" s="138">
        <f>IF(R231="","",R231)</f>
        <v>15</v>
      </c>
      <c r="E240" s="111" t="str">
        <f t="shared" si="66"/>
        <v>-</v>
      </c>
      <c r="F240" s="139">
        <f>IF(P231="","",P231)</f>
        <v>4</v>
      </c>
      <c r="G240" s="431" t="str">
        <f>IF(S231="","",IF(S231="○","×",IF(S231="×","○")))</f>
        <v>○</v>
      </c>
      <c r="H240" s="159">
        <f>IF(R234="","",R234)</f>
        <v>15</v>
      </c>
      <c r="I240" s="141" t="str">
        <f t="shared" si="68"/>
        <v>-</v>
      </c>
      <c r="J240" s="139">
        <f>IF(P234="","",P234)</f>
        <v>9</v>
      </c>
      <c r="K240" s="431" t="str">
        <f>IF(S234="","",IF(S234="○","×",IF(S234="×","○")))</f>
        <v>○</v>
      </c>
      <c r="L240" s="163">
        <f>IF(R237="","",R237)</f>
        <v>15</v>
      </c>
      <c r="M240" s="111" t="str">
        <f>IF(L240="","","-")</f>
        <v>-</v>
      </c>
      <c r="N240" s="162">
        <f>IF(P237="","",P237)</f>
        <v>10</v>
      </c>
      <c r="O240" s="431" t="str">
        <f>IF(S237="","",IF(S237="○","×",IF(S237="×","○")))</f>
        <v>○</v>
      </c>
      <c r="P240" s="434"/>
      <c r="Q240" s="435"/>
      <c r="R240" s="435"/>
      <c r="S240" s="487"/>
      <c r="T240" s="492" t="s">
        <v>414</v>
      </c>
      <c r="U240" s="493"/>
      <c r="V240" s="493"/>
      <c r="W240" s="494"/>
      <c r="X240" s="106"/>
      <c r="Y240" s="123"/>
      <c r="Z240" s="124"/>
      <c r="AA240" s="123"/>
      <c r="AB240" s="124"/>
      <c r="AC240" s="125"/>
      <c r="AD240" s="124"/>
      <c r="AE240" s="124"/>
      <c r="AF240" s="125"/>
      <c r="AG240" s="171"/>
      <c r="AH240" s="171"/>
      <c r="AI240" s="171"/>
      <c r="AJ240" s="171"/>
      <c r="AK240" s="171"/>
      <c r="AL240" s="5" t="s">
        <v>234</v>
      </c>
      <c r="AM240" s="6" t="s">
        <v>325</v>
      </c>
      <c r="AN240" s="138">
        <f>IF(BB231="","",BB231)</f>
        <v>6</v>
      </c>
      <c r="AO240" s="111" t="str">
        <f t="shared" si="67"/>
        <v>-</v>
      </c>
      <c r="AP240" s="139">
        <f>IF(AZ231="","",AZ231)</f>
        <v>15</v>
      </c>
      <c r="AQ240" s="431" t="str">
        <f>IF(BC231="","",IF(BC231="○","×",IF(BC231="×","○")))</f>
        <v>×</v>
      </c>
      <c r="AR240" s="159">
        <f>IF(BB234="","",BB234)</f>
        <v>15</v>
      </c>
      <c r="AS240" s="141" t="str">
        <f t="shared" si="69"/>
        <v>-</v>
      </c>
      <c r="AT240" s="139">
        <f>IF(AZ234="","",AZ234)</f>
        <v>6</v>
      </c>
      <c r="AU240" s="431" t="str">
        <f>IF(BC234="","",IF(BC234="○","×",IF(BC234="×","○")))</f>
        <v>○</v>
      </c>
      <c r="AV240" s="163">
        <f>IF(BB237="","",BB237)</f>
        <v>15</v>
      </c>
      <c r="AW240" s="111" t="str">
        <f>IF(AV240="","","-")</f>
        <v>-</v>
      </c>
      <c r="AX240" s="162">
        <f>IF(AZ237="","",AZ237)</f>
        <v>11</v>
      </c>
      <c r="AY240" s="431" t="str">
        <f>IF(BC237="","",IF(BC237="○","×",IF(BC237="×","○")))</f>
        <v>×</v>
      </c>
      <c r="AZ240" s="434"/>
      <c r="BA240" s="435"/>
      <c r="BB240" s="435"/>
      <c r="BC240" s="487"/>
      <c r="BD240" s="492" t="s">
        <v>416</v>
      </c>
      <c r="BE240" s="493"/>
      <c r="BF240" s="493"/>
      <c r="BG240" s="494"/>
      <c r="BH240" s="106"/>
      <c r="BI240" s="123"/>
      <c r="BJ240" s="124"/>
      <c r="BK240" s="123"/>
      <c r="BL240" s="124"/>
      <c r="BM240" s="125"/>
      <c r="BN240" s="124"/>
      <c r="BO240" s="124"/>
      <c r="BP240" s="125"/>
    </row>
    <row r="241" spans="2:68" ht="12" customHeight="1" x14ac:dyDescent="0.15">
      <c r="B241" s="28" t="s">
        <v>149</v>
      </c>
      <c r="C241" s="8" t="s">
        <v>36</v>
      </c>
      <c r="D241" s="138">
        <f>IF(R232="","",R232)</f>
        <v>15</v>
      </c>
      <c r="E241" s="111" t="str">
        <f t="shared" si="66"/>
        <v>-</v>
      </c>
      <c r="F241" s="139">
        <f>IF(P232="","",P232)</f>
        <v>5</v>
      </c>
      <c r="G241" s="432" t="str">
        <f>IF(I238="","",I238)</f>
        <v>-</v>
      </c>
      <c r="H241" s="159">
        <f>IF(R235="","",R235)</f>
        <v>15</v>
      </c>
      <c r="I241" s="111" t="str">
        <f t="shared" si="68"/>
        <v>-</v>
      </c>
      <c r="J241" s="139">
        <f>IF(P235="","",P235)</f>
        <v>13</v>
      </c>
      <c r="K241" s="432" t="str">
        <f>IF(M238="","",M238)</f>
        <v/>
      </c>
      <c r="L241" s="159">
        <f>IF(R238="","",R238)</f>
        <v>15</v>
      </c>
      <c r="M241" s="111" t="str">
        <f>IF(L241="","","-")</f>
        <v>-</v>
      </c>
      <c r="N241" s="139">
        <f>IF(P238="","",P238)</f>
        <v>12</v>
      </c>
      <c r="O241" s="432" t="str">
        <f>IF(Q238="","",Q238)</f>
        <v>-</v>
      </c>
      <c r="P241" s="437"/>
      <c r="Q241" s="438"/>
      <c r="R241" s="438"/>
      <c r="S241" s="488"/>
      <c r="T241" s="495"/>
      <c r="U241" s="496"/>
      <c r="V241" s="496"/>
      <c r="W241" s="497"/>
      <c r="X241" s="106"/>
      <c r="Y241" s="121">
        <f>COUNTIF(D240:S242,"○")</f>
        <v>3</v>
      </c>
      <c r="Z241" s="122">
        <f>COUNTIF(D240:S242,"×")</f>
        <v>0</v>
      </c>
      <c r="AA241" s="129">
        <f>(IF((D240&gt;F240),1,0))+(IF((D241&gt;F241),1,0))+(IF((D242&gt;F242),1,0))+(IF((H240&gt;J240),1,0))+(IF((H241&gt;J241),1,0))+(IF((H242&gt;J242),1,0))+(IF((L240&gt;N240),1,0))+(IF((L241&gt;N241),1,0))+(IF((L242&gt;N242),1,0))+(IF((P240&gt;R240),1,0))+(IF((P241&gt;R241),1,0))+(IF((P242&gt;R242),1,0))</f>
        <v>6</v>
      </c>
      <c r="AB241" s="130">
        <f>(IF((D240&lt;F240),1,0))+(IF((D241&lt;F241),1,0))+(IF((D242&lt;F242),1,0))+(IF((H240&lt;J240),1,0))+(IF((H241&lt;J241),1,0))+(IF((H242&lt;J242),1,0))+(IF((L240&lt;N240),1,0))+(IF((L241&lt;N241),1,0))+(IF((L242&lt;N242),1,0))+(IF((P240&lt;R240),1,0))+(IF((P241&lt;R241),1,0))+(IF((P242&lt;R242),1,0))</f>
        <v>0</v>
      </c>
      <c r="AC241" s="131">
        <f>AA241-AB241</f>
        <v>6</v>
      </c>
      <c r="AD241" s="122">
        <f>SUM(D240:D242,H240:H242,L240:L242,P240:P242)</f>
        <v>90</v>
      </c>
      <c r="AE241" s="122">
        <f>SUM(F240:F242,J240:J242,N240:N242,R240:R242)</f>
        <v>53</v>
      </c>
      <c r="AF241" s="126">
        <f>AD241-AE241</f>
        <v>37</v>
      </c>
      <c r="AG241" s="171"/>
      <c r="AH241" s="171"/>
      <c r="AI241" s="171"/>
      <c r="AJ241" s="171"/>
      <c r="AK241" s="171"/>
      <c r="AL241" s="7" t="s">
        <v>233</v>
      </c>
      <c r="AM241" s="8" t="s">
        <v>325</v>
      </c>
      <c r="AN241" s="138">
        <f>IF(BB232="","",BB232)</f>
        <v>5</v>
      </c>
      <c r="AO241" s="111" t="str">
        <f t="shared" si="67"/>
        <v>-</v>
      </c>
      <c r="AP241" s="139">
        <f>IF(AZ232="","",AZ232)</f>
        <v>15</v>
      </c>
      <c r="AQ241" s="432" t="str">
        <f>IF(AS238="","",AS238)</f>
        <v>-</v>
      </c>
      <c r="AR241" s="159">
        <f>IF(BB235="","",BB235)</f>
        <v>15</v>
      </c>
      <c r="AS241" s="111" t="str">
        <f t="shared" si="69"/>
        <v>-</v>
      </c>
      <c r="AT241" s="139">
        <f>IF(AZ235="","",AZ235)</f>
        <v>7</v>
      </c>
      <c r="AU241" s="432" t="str">
        <f>IF(AW238="","",AW238)</f>
        <v/>
      </c>
      <c r="AV241" s="159">
        <f>IF(BB238="","",BB238)</f>
        <v>13</v>
      </c>
      <c r="AW241" s="111" t="str">
        <f>IF(AV241="","","-")</f>
        <v>-</v>
      </c>
      <c r="AX241" s="139">
        <f>IF(AZ238="","",AZ238)</f>
        <v>15</v>
      </c>
      <c r="AY241" s="432" t="str">
        <f>IF(BA238="","",BA238)</f>
        <v>-</v>
      </c>
      <c r="AZ241" s="437"/>
      <c r="BA241" s="438"/>
      <c r="BB241" s="438"/>
      <c r="BC241" s="488"/>
      <c r="BD241" s="495"/>
      <c r="BE241" s="496"/>
      <c r="BF241" s="496"/>
      <c r="BG241" s="497"/>
      <c r="BH241" s="106"/>
      <c r="BI241" s="121">
        <f>COUNTIF(AN240:BC242,"○")</f>
        <v>1</v>
      </c>
      <c r="BJ241" s="122">
        <f>COUNTIF(AN240:BC242,"×")</f>
        <v>2</v>
      </c>
      <c r="BK241" s="129">
        <f>(IF((AN240&gt;AP240),1,0))+(IF((AN241&gt;AP241),1,0))+(IF((AN242&gt;AP242),1,0))+(IF((AR240&gt;AT240),1,0))+(IF((AR241&gt;AT241),1,0))+(IF((AR242&gt;AT242),1,0))+(IF((AV240&gt;AX240),1,0))+(IF((AV241&gt;AX241),1,0))+(IF((AV242&gt;AX242),1,0))+(IF((AZ240&gt;BB240),1,0))+(IF((AZ241&gt;BB241),1,0))+(IF((AZ242&gt;BB242),1,0))</f>
        <v>3</v>
      </c>
      <c r="BL241" s="130">
        <f>(IF((AN240&lt;AP240),1,0))+(IF((AN241&lt;AP241),1,0))+(IF((AN242&lt;AP242),1,0))+(IF((AR240&lt;AT240),1,0))+(IF((AR241&lt;AT241),1,0))+(IF((AR242&lt;AT242),1,0))+(IF((AV240&lt;AX240),1,0))+(IF((AV241&lt;AX241),1,0))+(IF((AV242&lt;AX242),1,0))+(IF((AZ240&lt;BB240),1,0))+(IF((AZ241&lt;BB241),1,0))+(IF((AZ242&lt;BB242),1,0))</f>
        <v>4</v>
      </c>
      <c r="BM241" s="131">
        <f>BK241-BL241</f>
        <v>-1</v>
      </c>
      <c r="BN241" s="122">
        <f>SUM(AN240:AN242,AR240:AR242,AV240:AV242,AZ240:AZ242)</f>
        <v>80</v>
      </c>
      <c r="BO241" s="122">
        <f>SUM(AP240:AP242,AT240:AT242,AX240:AX242,BB240:BB242)</f>
        <v>84</v>
      </c>
      <c r="BP241" s="126">
        <f>BN241-BO241</f>
        <v>-4</v>
      </c>
    </row>
    <row r="242" spans="2:68" ht="12" customHeight="1" thickBot="1" x14ac:dyDescent="0.2">
      <c r="B242" s="9"/>
      <c r="C242" s="10"/>
      <c r="D242" s="164" t="str">
        <f>IF(R233="","",R233)</f>
        <v/>
      </c>
      <c r="E242" s="165" t="str">
        <f t="shared" si="66"/>
        <v/>
      </c>
      <c r="F242" s="166" t="str">
        <f>IF(P233="","",P233)</f>
        <v/>
      </c>
      <c r="G242" s="486" t="str">
        <f>IF(I239="","",I239)</f>
        <v>-</v>
      </c>
      <c r="H242" s="167" t="str">
        <f>IF(R236="","",R236)</f>
        <v/>
      </c>
      <c r="I242" s="165" t="str">
        <f t="shared" si="68"/>
        <v/>
      </c>
      <c r="J242" s="166" t="str">
        <f>IF(P236="","",P236)</f>
        <v/>
      </c>
      <c r="K242" s="486" t="str">
        <f>IF(M239="","",M239)</f>
        <v/>
      </c>
      <c r="L242" s="167" t="str">
        <f>IF(R239="","",R239)</f>
        <v/>
      </c>
      <c r="M242" s="165" t="str">
        <f>IF(L242="","","-")</f>
        <v/>
      </c>
      <c r="N242" s="166" t="str">
        <f>IF(P239="","",P239)</f>
        <v/>
      </c>
      <c r="O242" s="486" t="str">
        <f>IF(Q239="","",Q239)</f>
        <v/>
      </c>
      <c r="P242" s="489"/>
      <c r="Q242" s="490"/>
      <c r="R242" s="490"/>
      <c r="S242" s="491"/>
      <c r="T242" s="101">
        <f>Y241</f>
        <v>3</v>
      </c>
      <c r="U242" s="36" t="s">
        <v>2</v>
      </c>
      <c r="V242" s="36">
        <f>Z241</f>
        <v>0</v>
      </c>
      <c r="W242" s="37" t="s">
        <v>1</v>
      </c>
      <c r="X242" s="106"/>
      <c r="Y242" s="156"/>
      <c r="Z242" s="157"/>
      <c r="AA242" s="156"/>
      <c r="AB242" s="157"/>
      <c r="AC242" s="158"/>
      <c r="AD242" s="157"/>
      <c r="AE242" s="157"/>
      <c r="AF242" s="158"/>
      <c r="AG242" s="33"/>
      <c r="AH242" s="33"/>
      <c r="AI242" s="33"/>
      <c r="AJ242" s="33"/>
      <c r="AK242" s="33"/>
      <c r="AL242" s="9"/>
      <c r="AM242" s="10" t="s">
        <v>90</v>
      </c>
      <c r="AN242" s="164" t="str">
        <f>IF(BB233="","",BB233)</f>
        <v/>
      </c>
      <c r="AO242" s="165" t="str">
        <f t="shared" si="67"/>
        <v/>
      </c>
      <c r="AP242" s="166" t="str">
        <f>IF(AZ233="","",AZ233)</f>
        <v/>
      </c>
      <c r="AQ242" s="486" t="str">
        <f>IF(AS239="","",AS239)</f>
        <v/>
      </c>
      <c r="AR242" s="167" t="str">
        <f>IF(BB236="","",BB236)</f>
        <v/>
      </c>
      <c r="AS242" s="165" t="str">
        <f t="shared" si="69"/>
        <v/>
      </c>
      <c r="AT242" s="166" t="str">
        <f>IF(AZ236="","",AZ236)</f>
        <v/>
      </c>
      <c r="AU242" s="486" t="str">
        <f>IF(AW239="","",AW239)</f>
        <v/>
      </c>
      <c r="AV242" s="167">
        <f>IF(BB239="","",BB239)</f>
        <v>11</v>
      </c>
      <c r="AW242" s="165" t="str">
        <f>IF(AV242="","","-")</f>
        <v>-</v>
      </c>
      <c r="AX242" s="166">
        <f>IF(AZ239="","",AZ239)</f>
        <v>15</v>
      </c>
      <c r="AY242" s="486" t="str">
        <f>IF(BA239="","",BA239)</f>
        <v>-</v>
      </c>
      <c r="AZ242" s="489"/>
      <c r="BA242" s="490"/>
      <c r="BB242" s="490"/>
      <c r="BC242" s="491"/>
      <c r="BD242" s="101">
        <f>BI241</f>
        <v>1</v>
      </c>
      <c r="BE242" s="36" t="s">
        <v>2</v>
      </c>
      <c r="BF242" s="36">
        <f>BJ241</f>
        <v>2</v>
      </c>
      <c r="BG242" s="37" t="s">
        <v>1</v>
      </c>
      <c r="BH242" s="106"/>
      <c r="BI242" s="156"/>
      <c r="BJ242" s="157"/>
      <c r="BK242" s="156"/>
      <c r="BL242" s="157"/>
      <c r="BM242" s="158"/>
      <c r="BN242" s="157"/>
      <c r="BO242" s="157"/>
      <c r="BP242" s="158"/>
    </row>
    <row r="243" spans="2:68" ht="5.0999999999999996" customHeight="1" thickBot="1" x14ac:dyDescent="0.2"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253"/>
      <c r="U243" s="253"/>
      <c r="V243" s="253"/>
      <c r="W243" s="253"/>
      <c r="X243" s="78"/>
      <c r="Y243" s="78"/>
      <c r="Z243" s="78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</row>
    <row r="244" spans="2:68" ht="12" customHeight="1" x14ac:dyDescent="0.15">
      <c r="B244" s="467" t="s">
        <v>68</v>
      </c>
      <c r="C244" s="508"/>
      <c r="D244" s="398" t="str">
        <f>B246</f>
        <v>柚山　治</v>
      </c>
      <c r="E244" s="399"/>
      <c r="F244" s="399"/>
      <c r="G244" s="400"/>
      <c r="H244" s="401" t="str">
        <f>B249</f>
        <v>漆原和哉</v>
      </c>
      <c r="I244" s="399"/>
      <c r="J244" s="399"/>
      <c r="K244" s="400"/>
      <c r="L244" s="401" t="str">
        <f>B252</f>
        <v>森田将之</v>
      </c>
      <c r="M244" s="399"/>
      <c r="N244" s="399"/>
      <c r="O244" s="400"/>
      <c r="P244" s="401" t="str">
        <f>B255</f>
        <v>末次大典</v>
      </c>
      <c r="Q244" s="399"/>
      <c r="R244" s="399"/>
      <c r="S244" s="471"/>
      <c r="T244" s="562" t="s">
        <v>4</v>
      </c>
      <c r="U244" s="563"/>
      <c r="V244" s="563"/>
      <c r="W244" s="564"/>
      <c r="X244" s="106"/>
      <c r="Y244" s="572" t="s">
        <v>20</v>
      </c>
      <c r="Z244" s="574"/>
      <c r="AA244" s="572" t="s">
        <v>19</v>
      </c>
      <c r="AB244" s="573"/>
      <c r="AC244" s="574"/>
      <c r="AD244" s="575" t="s">
        <v>18</v>
      </c>
      <c r="AE244" s="576"/>
      <c r="AF244" s="577"/>
      <c r="AG244" s="70"/>
      <c r="AH244" s="70"/>
      <c r="AI244" s="70"/>
      <c r="AJ244" s="70"/>
      <c r="AK244" s="70"/>
      <c r="AL244" s="467" t="s">
        <v>329</v>
      </c>
      <c r="AM244" s="468"/>
      <c r="AN244" s="398" t="str">
        <f>AL246</f>
        <v>長野祐也</v>
      </c>
      <c r="AO244" s="399"/>
      <c r="AP244" s="399"/>
      <c r="AQ244" s="400"/>
      <c r="AR244" s="401" t="str">
        <f>AL249</f>
        <v>川西芳誠</v>
      </c>
      <c r="AS244" s="399"/>
      <c r="AT244" s="399"/>
      <c r="AU244" s="400"/>
      <c r="AV244" s="401" t="str">
        <f>AL252</f>
        <v>下村幹男</v>
      </c>
      <c r="AW244" s="399"/>
      <c r="AX244" s="399"/>
      <c r="AY244" s="400"/>
      <c r="AZ244" s="401" t="str">
        <f>AL255</f>
        <v>尾上拓己</v>
      </c>
      <c r="BA244" s="399"/>
      <c r="BB244" s="399"/>
      <c r="BC244" s="471"/>
      <c r="BD244" s="562" t="s">
        <v>4</v>
      </c>
      <c r="BE244" s="563"/>
      <c r="BF244" s="563"/>
      <c r="BG244" s="564"/>
      <c r="BH244" s="106"/>
      <c r="BI244" s="572" t="s">
        <v>20</v>
      </c>
      <c r="BJ244" s="574"/>
      <c r="BK244" s="572" t="s">
        <v>19</v>
      </c>
      <c r="BL244" s="573"/>
      <c r="BM244" s="574"/>
      <c r="BN244" s="575" t="s">
        <v>18</v>
      </c>
      <c r="BO244" s="576"/>
      <c r="BP244" s="577"/>
    </row>
    <row r="245" spans="2:68" ht="12" customHeight="1" thickBot="1" x14ac:dyDescent="0.2">
      <c r="B245" s="469"/>
      <c r="C245" s="509"/>
      <c r="D245" s="463" t="str">
        <f>B247</f>
        <v>石井美紀</v>
      </c>
      <c r="E245" s="464"/>
      <c r="F245" s="464"/>
      <c r="G245" s="465"/>
      <c r="H245" s="466" t="str">
        <f>B250</f>
        <v>合田はるみ</v>
      </c>
      <c r="I245" s="464"/>
      <c r="J245" s="464"/>
      <c r="K245" s="465"/>
      <c r="L245" s="466" t="str">
        <f>B253</f>
        <v>魚本有希子</v>
      </c>
      <c r="M245" s="464"/>
      <c r="N245" s="464"/>
      <c r="O245" s="465"/>
      <c r="P245" s="466" t="str">
        <f>B256</f>
        <v>今田律子</v>
      </c>
      <c r="Q245" s="464"/>
      <c r="R245" s="464"/>
      <c r="S245" s="472"/>
      <c r="T245" s="569" t="s">
        <v>3</v>
      </c>
      <c r="U245" s="570"/>
      <c r="V245" s="570"/>
      <c r="W245" s="571"/>
      <c r="X245" s="106"/>
      <c r="Y245" s="107" t="s">
        <v>17</v>
      </c>
      <c r="Z245" s="108" t="s">
        <v>1</v>
      </c>
      <c r="AA245" s="107" t="s">
        <v>21</v>
      </c>
      <c r="AB245" s="108" t="s">
        <v>16</v>
      </c>
      <c r="AC245" s="109" t="s">
        <v>15</v>
      </c>
      <c r="AD245" s="108" t="s">
        <v>21</v>
      </c>
      <c r="AE245" s="108" t="s">
        <v>16</v>
      </c>
      <c r="AF245" s="109" t="s">
        <v>15</v>
      </c>
      <c r="AG245" s="70"/>
      <c r="AH245" s="70"/>
      <c r="AI245" s="70"/>
      <c r="AJ245" s="70"/>
      <c r="AK245" s="70"/>
      <c r="AL245" s="469"/>
      <c r="AM245" s="470"/>
      <c r="AN245" s="463" t="str">
        <f>AL247</f>
        <v>橋本奈美</v>
      </c>
      <c r="AO245" s="464"/>
      <c r="AP245" s="464"/>
      <c r="AQ245" s="465"/>
      <c r="AR245" s="466" t="str">
        <f>AL250</f>
        <v>古本奈央</v>
      </c>
      <c r="AS245" s="464"/>
      <c r="AT245" s="464"/>
      <c r="AU245" s="465"/>
      <c r="AV245" s="466" t="str">
        <f>AL253</f>
        <v>下村美佳</v>
      </c>
      <c r="AW245" s="464"/>
      <c r="AX245" s="464"/>
      <c r="AY245" s="465"/>
      <c r="AZ245" s="466" t="str">
        <f>AL256</f>
        <v>泉　晶子</v>
      </c>
      <c r="BA245" s="464"/>
      <c r="BB245" s="464"/>
      <c r="BC245" s="472"/>
      <c r="BD245" s="569" t="s">
        <v>3</v>
      </c>
      <c r="BE245" s="570"/>
      <c r="BF245" s="570"/>
      <c r="BG245" s="571"/>
      <c r="BH245" s="106"/>
      <c r="BI245" s="107" t="s">
        <v>17</v>
      </c>
      <c r="BJ245" s="108" t="s">
        <v>1</v>
      </c>
      <c r="BK245" s="107" t="s">
        <v>21</v>
      </c>
      <c r="BL245" s="108" t="s">
        <v>16</v>
      </c>
      <c r="BM245" s="109" t="s">
        <v>15</v>
      </c>
      <c r="BN245" s="108" t="s">
        <v>21</v>
      </c>
      <c r="BO245" s="108" t="s">
        <v>16</v>
      </c>
      <c r="BP245" s="109" t="s">
        <v>15</v>
      </c>
    </row>
    <row r="246" spans="2:68" ht="12" customHeight="1" x14ac:dyDescent="0.15">
      <c r="B246" s="28" t="s">
        <v>267</v>
      </c>
      <c r="C246" s="8" t="s">
        <v>46</v>
      </c>
      <c r="D246" s="452"/>
      <c r="E246" s="453"/>
      <c r="F246" s="453"/>
      <c r="G246" s="454"/>
      <c r="H246" s="110">
        <v>15</v>
      </c>
      <c r="I246" s="111" t="str">
        <f>IF(H246="","","-")</f>
        <v>-</v>
      </c>
      <c r="J246" s="112">
        <v>12</v>
      </c>
      <c r="K246" s="528" t="str">
        <f>IF(H246&lt;&gt;"",IF(H246&gt;J246,IF(H247&gt;J247,"○",IF(H248&gt;J248,"○","×")),IF(H247&gt;J247,IF(H248&gt;J248,"○","×"),"×")),"")</f>
        <v>○</v>
      </c>
      <c r="L246" s="110">
        <v>15</v>
      </c>
      <c r="M246" s="113" t="str">
        <f t="shared" ref="M246:M251" si="70">IF(L246="","","-")</f>
        <v>-</v>
      </c>
      <c r="N246" s="114">
        <v>10</v>
      </c>
      <c r="O246" s="528" t="str">
        <f>IF(L246&lt;&gt;"",IF(L246&gt;N246,IF(L247&gt;N247,"○",IF(L248&gt;N248,"○","×")),IF(L247&gt;N247,IF(L248&gt;N248,"○","×"),"×")),"")</f>
        <v>○</v>
      </c>
      <c r="P246" s="120">
        <v>15</v>
      </c>
      <c r="Q246" s="113" t="str">
        <f t="shared" ref="Q246:Q254" si="71">IF(P246="","","-")</f>
        <v>-</v>
      </c>
      <c r="R246" s="112">
        <v>0</v>
      </c>
      <c r="S246" s="529" t="str">
        <f>IF(P246&lt;&gt;"",IF(P246&gt;R246,IF(P247&gt;R247,"○",IF(P248&gt;R248,"○","×")),IF(P247&gt;R247,IF(P248&gt;R248,"○","×"),"×")),"")</f>
        <v>○</v>
      </c>
      <c r="T246" s="566" t="s">
        <v>414</v>
      </c>
      <c r="U246" s="567"/>
      <c r="V246" s="567"/>
      <c r="W246" s="568"/>
      <c r="X246" s="106"/>
      <c r="Y246" s="121"/>
      <c r="Z246" s="122"/>
      <c r="AA246" s="123"/>
      <c r="AB246" s="124"/>
      <c r="AC246" s="125"/>
      <c r="AD246" s="122"/>
      <c r="AE246" s="122"/>
      <c r="AF246" s="126"/>
      <c r="AG246" s="67"/>
      <c r="AH246" s="67"/>
      <c r="AI246" s="67"/>
      <c r="AJ246" s="67"/>
      <c r="AK246" s="67"/>
      <c r="AL246" s="28" t="s">
        <v>203</v>
      </c>
      <c r="AM246" s="8" t="s">
        <v>74</v>
      </c>
      <c r="AN246" s="452"/>
      <c r="AO246" s="453"/>
      <c r="AP246" s="453"/>
      <c r="AQ246" s="454"/>
      <c r="AR246" s="110">
        <v>15</v>
      </c>
      <c r="AS246" s="111" t="str">
        <f>IF(AR246="","","-")</f>
        <v>-</v>
      </c>
      <c r="AT246" s="112">
        <v>13</v>
      </c>
      <c r="AU246" s="528" t="str">
        <f>IF(AR246&lt;&gt;"",IF(AR246&gt;AT246,IF(AR247&gt;AT247,"○",IF(AR248&gt;AT248,"○","×")),IF(AR247&gt;AT247,IF(AR248&gt;AT248,"○","×"),"×")),"")</f>
        <v>○</v>
      </c>
      <c r="AV246" s="110">
        <v>15</v>
      </c>
      <c r="AW246" s="113" t="str">
        <f t="shared" ref="AW246:AW251" si="72">IF(AV246="","","-")</f>
        <v>-</v>
      </c>
      <c r="AX246" s="114">
        <v>7</v>
      </c>
      <c r="AY246" s="528" t="str">
        <f>IF(AV246&lt;&gt;"",IF(AV246&gt;AX246,IF(AV247&gt;AX247,"○",IF(AV248&gt;AX248,"○","×")),IF(AV247&gt;AX247,IF(AV248&gt;AX248,"○","×"),"×")),"")</f>
        <v>○</v>
      </c>
      <c r="AZ246" s="120">
        <v>13</v>
      </c>
      <c r="BA246" s="113" t="str">
        <f t="shared" ref="BA246:BA254" si="73">IF(AZ246="","","-")</f>
        <v>-</v>
      </c>
      <c r="BB246" s="112">
        <v>15</v>
      </c>
      <c r="BC246" s="529" t="str">
        <f>IF(AZ246&lt;&gt;"",IF(AZ246&gt;BB246,IF(AZ247&gt;BB247,"○",IF(AZ248&gt;BB248,"○","×")),IF(AZ247&gt;BB247,IF(AZ248&gt;BB248,"○","×"),"×")),"")</f>
        <v>×</v>
      </c>
      <c r="BD246" s="566" t="s">
        <v>414</v>
      </c>
      <c r="BE246" s="567"/>
      <c r="BF246" s="567"/>
      <c r="BG246" s="568"/>
      <c r="BH246" s="106"/>
      <c r="BI246" s="121"/>
      <c r="BJ246" s="122"/>
      <c r="BK246" s="123"/>
      <c r="BL246" s="124"/>
      <c r="BM246" s="125"/>
      <c r="BN246" s="122"/>
      <c r="BO246" s="122"/>
      <c r="BP246" s="126"/>
    </row>
    <row r="247" spans="2:68" ht="12" customHeight="1" x14ac:dyDescent="0.15">
      <c r="B247" s="28" t="s">
        <v>266</v>
      </c>
      <c r="C247" s="8" t="s">
        <v>47</v>
      </c>
      <c r="D247" s="455"/>
      <c r="E247" s="438"/>
      <c r="F247" s="438"/>
      <c r="G247" s="439"/>
      <c r="H247" s="110">
        <v>15</v>
      </c>
      <c r="I247" s="111" t="str">
        <f>IF(H247="","","-")</f>
        <v>-</v>
      </c>
      <c r="J247" s="127">
        <v>9</v>
      </c>
      <c r="K247" s="503"/>
      <c r="L247" s="110">
        <v>3</v>
      </c>
      <c r="M247" s="111" t="str">
        <f t="shared" si="70"/>
        <v>-</v>
      </c>
      <c r="N247" s="112">
        <v>15</v>
      </c>
      <c r="O247" s="503"/>
      <c r="P247" s="110">
        <v>15</v>
      </c>
      <c r="Q247" s="111" t="str">
        <f t="shared" si="71"/>
        <v>-</v>
      </c>
      <c r="R247" s="112">
        <v>7</v>
      </c>
      <c r="S247" s="506"/>
      <c r="T247" s="495"/>
      <c r="U247" s="496"/>
      <c r="V247" s="496"/>
      <c r="W247" s="497"/>
      <c r="X247" s="106"/>
      <c r="Y247" s="121">
        <f>COUNTIF(D246:S248,"○")</f>
        <v>3</v>
      </c>
      <c r="Z247" s="122">
        <f>COUNTIF(D246:S248,"×")</f>
        <v>0</v>
      </c>
      <c r="AA247" s="129">
        <f>(IF((D246&gt;F246),1,0))+(IF((D247&gt;F247),1,0))+(IF((D248&gt;F248),1,0))+(IF((H246&gt;J246),1,0))+(IF((H247&gt;J247),1,0))+(IF((H248&gt;J248),1,0))+(IF((L246&gt;N246),1,0))+(IF((L247&gt;N247),1,0))+(IF((L248&gt;N248),1,0))+(IF((P246&gt;R246),1,0))+(IF((P247&gt;R247),1,0))+(IF((P248&gt;R248),1,0))</f>
        <v>6</v>
      </c>
      <c r="AB247" s="130">
        <f>(IF((D246&lt;F246),1,0))+(IF((D247&lt;F247),1,0))+(IF((D248&lt;F248),1,0))+(IF((H246&lt;J246),1,0))+(IF((H247&lt;J247),1,0))+(IF((H248&lt;J248),1,0))+(IF((L246&lt;N246),1,0))+(IF((L247&lt;N247),1,0))+(IF((L248&lt;N248),1,0))+(IF((P246&lt;R246),1,0))+(IF((P247&lt;R247),1,0))+(IF((P248&lt;R248),1,0))</f>
        <v>1</v>
      </c>
      <c r="AC247" s="131">
        <f>AA247-AB247</f>
        <v>5</v>
      </c>
      <c r="AD247" s="122">
        <f>SUM(D246:D248,H246:H248,L246:L248,P246:P248)</f>
        <v>93</v>
      </c>
      <c r="AE247" s="122">
        <f>SUM(F246:F248,J246:J248,N246:N248,R246:R248)</f>
        <v>64</v>
      </c>
      <c r="AF247" s="126">
        <f>AD247-AE247</f>
        <v>29</v>
      </c>
      <c r="AG247" s="67"/>
      <c r="AH247" s="67"/>
      <c r="AI247" s="67"/>
      <c r="AJ247" s="67"/>
      <c r="AK247" s="67"/>
      <c r="AL247" s="28" t="s">
        <v>201</v>
      </c>
      <c r="AM247" s="8" t="s">
        <v>74</v>
      </c>
      <c r="AN247" s="455"/>
      <c r="AO247" s="438"/>
      <c r="AP247" s="438"/>
      <c r="AQ247" s="439"/>
      <c r="AR247" s="110">
        <v>15</v>
      </c>
      <c r="AS247" s="111" t="str">
        <f>IF(AR247="","","-")</f>
        <v>-</v>
      </c>
      <c r="AT247" s="127">
        <v>12</v>
      </c>
      <c r="AU247" s="503"/>
      <c r="AV247" s="110">
        <v>15</v>
      </c>
      <c r="AW247" s="111" t="str">
        <f t="shared" si="72"/>
        <v>-</v>
      </c>
      <c r="AX247" s="112">
        <v>5</v>
      </c>
      <c r="AY247" s="503"/>
      <c r="AZ247" s="110">
        <v>15</v>
      </c>
      <c r="BA247" s="111" t="str">
        <f t="shared" si="73"/>
        <v>-</v>
      </c>
      <c r="BB247" s="112">
        <v>10</v>
      </c>
      <c r="BC247" s="506"/>
      <c r="BD247" s="495"/>
      <c r="BE247" s="496"/>
      <c r="BF247" s="496"/>
      <c r="BG247" s="497"/>
      <c r="BH247" s="106"/>
      <c r="BI247" s="121">
        <f>COUNTIF(AN246:BC248,"○")</f>
        <v>2</v>
      </c>
      <c r="BJ247" s="122">
        <f>COUNTIF(AN246:BC248,"×")</f>
        <v>1</v>
      </c>
      <c r="BK247" s="129">
        <f>(IF((AN246&gt;AP246),1,0))+(IF((AN247&gt;AP247),1,0))+(IF((AN248&gt;AP248),1,0))+(IF((AR246&gt;AT246),1,0))+(IF((AR247&gt;AT247),1,0))+(IF((AR248&gt;AT248),1,0))+(IF((AV246&gt;AX246),1,0))+(IF((AV247&gt;AX247),1,0))+(IF((AV248&gt;AX248),1,0))+(IF((AZ246&gt;BB246),1,0))+(IF((AZ247&gt;BB247),1,0))+(IF((AZ248&gt;BB248),1,0))</f>
        <v>5</v>
      </c>
      <c r="BL247" s="130">
        <f>(IF((AN246&lt;AP246),1,0))+(IF((AN247&lt;AP247),1,0))+(IF((AN248&lt;AP248),1,0))+(IF((AR246&lt;AT246),1,0))+(IF((AR247&lt;AT247),1,0))+(IF((AR248&lt;AT248),1,0))+(IF((AV246&lt;AX246),1,0))+(IF((AV247&lt;AX247),1,0))+(IF((AV248&lt;AX248),1,0))+(IF((AZ246&lt;BB246),1,0))+(IF((AZ247&lt;BB247),1,0))+(IF((AZ248&lt;BB248),1,0))</f>
        <v>2</v>
      </c>
      <c r="BM247" s="131">
        <f>BK247-BL247</f>
        <v>3</v>
      </c>
      <c r="BN247" s="122">
        <f>SUM(AN246:AN248,AR246:AR248,AV246:AV248,AZ246:AZ248)</f>
        <v>100</v>
      </c>
      <c r="BO247" s="122">
        <f>SUM(AP246:AP248,AT246:AT248,AX246:AX248,BB246:BB248)</f>
        <v>77</v>
      </c>
      <c r="BP247" s="126">
        <f>BN247-BO247</f>
        <v>23</v>
      </c>
    </row>
    <row r="248" spans="2:68" ht="12" customHeight="1" x14ac:dyDescent="0.15">
      <c r="B248" s="11"/>
      <c r="C248" s="32" t="s">
        <v>313</v>
      </c>
      <c r="D248" s="456"/>
      <c r="E248" s="441"/>
      <c r="F248" s="441"/>
      <c r="G248" s="442"/>
      <c r="H248" s="132"/>
      <c r="I248" s="111" t="str">
        <f>IF(H248="","","-")</f>
        <v/>
      </c>
      <c r="J248" s="133"/>
      <c r="K248" s="504"/>
      <c r="L248" s="132">
        <v>15</v>
      </c>
      <c r="M248" s="134" t="str">
        <f t="shared" si="70"/>
        <v>-</v>
      </c>
      <c r="N248" s="133">
        <v>11</v>
      </c>
      <c r="O248" s="503"/>
      <c r="P248" s="132"/>
      <c r="Q248" s="134" t="str">
        <f t="shared" si="71"/>
        <v/>
      </c>
      <c r="R248" s="133"/>
      <c r="S248" s="506"/>
      <c r="T248" s="89">
        <f>Y247</f>
        <v>3</v>
      </c>
      <c r="U248" s="33" t="s">
        <v>2</v>
      </c>
      <c r="V248" s="33">
        <f>Z247</f>
        <v>0</v>
      </c>
      <c r="W248" s="34" t="s">
        <v>1</v>
      </c>
      <c r="X248" s="106"/>
      <c r="Y248" s="121"/>
      <c r="Z248" s="122"/>
      <c r="AA248" s="121"/>
      <c r="AB248" s="122"/>
      <c r="AC248" s="126"/>
      <c r="AD248" s="122"/>
      <c r="AE248" s="122"/>
      <c r="AF248" s="126"/>
      <c r="AG248" s="33"/>
      <c r="AH248" s="33"/>
      <c r="AI248" s="33"/>
      <c r="AJ248" s="33"/>
      <c r="AK248" s="33"/>
      <c r="AL248" s="11"/>
      <c r="AM248" s="52" t="s">
        <v>313</v>
      </c>
      <c r="AN248" s="456"/>
      <c r="AO248" s="441"/>
      <c r="AP248" s="441"/>
      <c r="AQ248" s="442"/>
      <c r="AR248" s="132"/>
      <c r="AS248" s="111" t="str">
        <f>IF(AR248="","","-")</f>
        <v/>
      </c>
      <c r="AT248" s="133"/>
      <c r="AU248" s="504"/>
      <c r="AV248" s="132"/>
      <c r="AW248" s="134" t="str">
        <f t="shared" si="72"/>
        <v/>
      </c>
      <c r="AX248" s="133"/>
      <c r="AY248" s="503"/>
      <c r="AZ248" s="132">
        <v>12</v>
      </c>
      <c r="BA248" s="134" t="str">
        <f t="shared" si="73"/>
        <v>-</v>
      </c>
      <c r="BB248" s="133">
        <v>15</v>
      </c>
      <c r="BC248" s="506"/>
      <c r="BD248" s="89">
        <f>BI247</f>
        <v>2</v>
      </c>
      <c r="BE248" s="33" t="s">
        <v>2</v>
      </c>
      <c r="BF248" s="33">
        <f>BJ247</f>
        <v>1</v>
      </c>
      <c r="BG248" s="34" t="s">
        <v>1</v>
      </c>
      <c r="BH248" s="106"/>
      <c r="BI248" s="121"/>
      <c r="BJ248" s="122"/>
      <c r="BK248" s="121"/>
      <c r="BL248" s="122"/>
      <c r="BM248" s="126"/>
      <c r="BN248" s="122"/>
      <c r="BO248" s="122"/>
      <c r="BP248" s="126"/>
    </row>
    <row r="249" spans="2:68" ht="12" customHeight="1" x14ac:dyDescent="0.15">
      <c r="B249" s="28" t="s">
        <v>138</v>
      </c>
      <c r="C249" s="6" t="s">
        <v>354</v>
      </c>
      <c r="D249" s="138">
        <f>IF(J246="","",J246)</f>
        <v>12</v>
      </c>
      <c r="E249" s="111" t="str">
        <f t="shared" ref="E249:E257" si="74">IF(D249="","","-")</f>
        <v>-</v>
      </c>
      <c r="F249" s="139">
        <f>IF(H246="","",H246)</f>
        <v>15</v>
      </c>
      <c r="G249" s="431" t="str">
        <f>IF(K246="","",IF(K246="○","×",IF(K246="×","○")))</f>
        <v>×</v>
      </c>
      <c r="H249" s="434"/>
      <c r="I249" s="435"/>
      <c r="J249" s="435"/>
      <c r="K249" s="436"/>
      <c r="L249" s="110">
        <v>14</v>
      </c>
      <c r="M249" s="111" t="str">
        <f t="shared" si="70"/>
        <v>-</v>
      </c>
      <c r="N249" s="112">
        <v>16</v>
      </c>
      <c r="O249" s="539" t="str">
        <f>IF(L249&lt;&gt;"",IF(L249&gt;N249,IF(L250&gt;N250,"○",IF(L251&gt;N251,"○","×")),IF(L250&gt;N250,IF(L251&gt;N251,"○","×"),"×")),"")</f>
        <v>×</v>
      </c>
      <c r="P249" s="110">
        <v>15</v>
      </c>
      <c r="Q249" s="111" t="str">
        <f t="shared" si="71"/>
        <v>-</v>
      </c>
      <c r="R249" s="112">
        <v>8</v>
      </c>
      <c r="S249" s="505" t="str">
        <f>IF(P249&lt;&gt;"",IF(P249&gt;R249,IF(P250&gt;R250,"○",IF(P251&gt;R251,"○","×")),IF(P250&gt;R250,IF(P251&gt;R251,"○","×"),"×")),"")</f>
        <v>○</v>
      </c>
      <c r="T249" s="492" t="s">
        <v>416</v>
      </c>
      <c r="U249" s="493"/>
      <c r="V249" s="493"/>
      <c r="W249" s="494"/>
      <c r="X249" s="106"/>
      <c r="Y249" s="123"/>
      <c r="Z249" s="124"/>
      <c r="AA249" s="123"/>
      <c r="AB249" s="124"/>
      <c r="AC249" s="125"/>
      <c r="AD249" s="124"/>
      <c r="AE249" s="124"/>
      <c r="AF249" s="125"/>
      <c r="AG249" s="67"/>
      <c r="AH249" s="67"/>
      <c r="AI249" s="67"/>
      <c r="AJ249" s="67"/>
      <c r="AK249" s="67"/>
      <c r="AL249" s="5" t="s">
        <v>212</v>
      </c>
      <c r="AM249" s="8" t="s">
        <v>211</v>
      </c>
      <c r="AN249" s="138">
        <f>IF(AT246="","",AT246)</f>
        <v>13</v>
      </c>
      <c r="AO249" s="111" t="str">
        <f t="shared" ref="AO249:AO257" si="75">IF(AN249="","","-")</f>
        <v>-</v>
      </c>
      <c r="AP249" s="139">
        <f>IF(AR246="","",AR246)</f>
        <v>15</v>
      </c>
      <c r="AQ249" s="431" t="str">
        <f>IF(AU246="","",IF(AU246="○","×",IF(AU246="×","○")))</f>
        <v>×</v>
      </c>
      <c r="AR249" s="434"/>
      <c r="AS249" s="435"/>
      <c r="AT249" s="435"/>
      <c r="AU249" s="436"/>
      <c r="AV249" s="110">
        <v>15</v>
      </c>
      <c r="AW249" s="111" t="str">
        <f t="shared" si="72"/>
        <v>-</v>
      </c>
      <c r="AX249" s="112">
        <v>4</v>
      </c>
      <c r="AY249" s="539" t="str">
        <f>IF(AV249&lt;&gt;"",IF(AV249&gt;AX249,IF(AV250&gt;AX250,"○",IF(AV251&gt;AX251,"○","×")),IF(AV250&gt;AX250,IF(AV251&gt;AX251,"○","×"),"×")),"")</f>
        <v>○</v>
      </c>
      <c r="AZ249" s="110">
        <v>15</v>
      </c>
      <c r="BA249" s="111" t="str">
        <f t="shared" si="73"/>
        <v>-</v>
      </c>
      <c r="BB249" s="112">
        <v>13</v>
      </c>
      <c r="BC249" s="505" t="str">
        <f>IF(AZ249&lt;&gt;"",IF(AZ249&gt;BB249,IF(AZ250&gt;BB250,"○",IF(AZ251&gt;BB251,"○","×")),IF(AZ250&gt;BB250,IF(AZ251&gt;BB251,"○","×"),"×")),"")</f>
        <v>○</v>
      </c>
      <c r="BD249" s="492" t="s">
        <v>415</v>
      </c>
      <c r="BE249" s="493"/>
      <c r="BF249" s="493"/>
      <c r="BG249" s="494"/>
      <c r="BH249" s="106"/>
      <c r="BI249" s="123"/>
      <c r="BJ249" s="124"/>
      <c r="BK249" s="123"/>
      <c r="BL249" s="124"/>
      <c r="BM249" s="125"/>
      <c r="BN249" s="124"/>
      <c r="BO249" s="124"/>
      <c r="BP249" s="125"/>
    </row>
    <row r="250" spans="2:68" ht="12" customHeight="1" x14ac:dyDescent="0.15">
      <c r="B250" s="28" t="s">
        <v>142</v>
      </c>
      <c r="C250" s="8" t="s">
        <v>354</v>
      </c>
      <c r="D250" s="138">
        <f>IF(J247="","",J247)</f>
        <v>9</v>
      </c>
      <c r="E250" s="111" t="str">
        <f t="shared" si="74"/>
        <v>-</v>
      </c>
      <c r="F250" s="139">
        <f>IF(H247="","",H247)</f>
        <v>15</v>
      </c>
      <c r="G250" s="432" t="str">
        <f>IF(I247="","",I247)</f>
        <v>-</v>
      </c>
      <c r="H250" s="437"/>
      <c r="I250" s="438"/>
      <c r="J250" s="438"/>
      <c r="K250" s="439"/>
      <c r="L250" s="110">
        <v>7</v>
      </c>
      <c r="M250" s="111" t="str">
        <f t="shared" si="70"/>
        <v>-</v>
      </c>
      <c r="N250" s="112">
        <v>15</v>
      </c>
      <c r="O250" s="503"/>
      <c r="P250" s="110">
        <v>15</v>
      </c>
      <c r="Q250" s="111" t="str">
        <f t="shared" si="71"/>
        <v>-</v>
      </c>
      <c r="R250" s="112">
        <v>9</v>
      </c>
      <c r="S250" s="506"/>
      <c r="T250" s="495"/>
      <c r="U250" s="496"/>
      <c r="V250" s="496"/>
      <c r="W250" s="497"/>
      <c r="X250" s="106"/>
      <c r="Y250" s="121">
        <f>COUNTIF(D249:S251,"○")</f>
        <v>1</v>
      </c>
      <c r="Z250" s="122">
        <f>COUNTIF(D249:S251,"×")</f>
        <v>2</v>
      </c>
      <c r="AA250" s="129">
        <f>(IF((D249&gt;F249),1,0))+(IF((D250&gt;F250),1,0))+(IF((D251&gt;F251),1,0))+(IF((H249&gt;J249),1,0))+(IF((H250&gt;J250),1,0))+(IF((H251&gt;J251),1,0))+(IF((L249&gt;N249),1,0))+(IF((L250&gt;N250),1,0))+(IF((L251&gt;N251),1,0))+(IF((P249&gt;R249),1,0))+(IF((P250&gt;R250),1,0))+(IF((P251&gt;R251),1,0))</f>
        <v>2</v>
      </c>
      <c r="AB250" s="130">
        <f>(IF((D249&lt;F249),1,0))+(IF((D250&lt;F250),1,0))+(IF((D251&lt;F251),1,0))+(IF((H249&lt;J249),1,0))+(IF((H250&lt;J250),1,0))+(IF((H251&lt;J251),1,0))+(IF((L249&lt;N249),1,0))+(IF((L250&lt;N250),1,0))+(IF((L251&lt;N251),1,0))+(IF((P249&lt;R249),1,0))+(IF((P250&lt;R250),1,0))+(IF((P251&lt;R251),1,0))</f>
        <v>4</v>
      </c>
      <c r="AC250" s="131">
        <f>AA250-AB250</f>
        <v>-2</v>
      </c>
      <c r="AD250" s="122">
        <f>SUM(D249:D251,H249:H251,L249:L251,P249:P251)</f>
        <v>72</v>
      </c>
      <c r="AE250" s="122">
        <f>SUM(F249:F251,J249:J251,N249:N251,R249:R251)</f>
        <v>78</v>
      </c>
      <c r="AF250" s="126">
        <f>AD250-AE250</f>
        <v>-6</v>
      </c>
      <c r="AG250" s="67"/>
      <c r="AH250" s="67"/>
      <c r="AI250" s="67"/>
      <c r="AJ250" s="67"/>
      <c r="AK250" s="67"/>
      <c r="AL250" s="28" t="s">
        <v>209</v>
      </c>
      <c r="AM250" s="8" t="s">
        <v>211</v>
      </c>
      <c r="AN250" s="138">
        <f>IF(AT247="","",AT247)</f>
        <v>12</v>
      </c>
      <c r="AO250" s="111" t="str">
        <f t="shared" si="75"/>
        <v>-</v>
      </c>
      <c r="AP250" s="139">
        <f>IF(AR247="","",AR247)</f>
        <v>15</v>
      </c>
      <c r="AQ250" s="432" t="str">
        <f>IF(AS247="","",AS247)</f>
        <v>-</v>
      </c>
      <c r="AR250" s="437"/>
      <c r="AS250" s="438"/>
      <c r="AT250" s="438"/>
      <c r="AU250" s="439"/>
      <c r="AV250" s="110">
        <v>15</v>
      </c>
      <c r="AW250" s="111" t="str">
        <f t="shared" si="72"/>
        <v>-</v>
      </c>
      <c r="AX250" s="112">
        <v>8</v>
      </c>
      <c r="AY250" s="503"/>
      <c r="AZ250" s="110">
        <v>15</v>
      </c>
      <c r="BA250" s="111" t="str">
        <f t="shared" si="73"/>
        <v>-</v>
      </c>
      <c r="BB250" s="112">
        <v>10</v>
      </c>
      <c r="BC250" s="506"/>
      <c r="BD250" s="495"/>
      <c r="BE250" s="496"/>
      <c r="BF250" s="496"/>
      <c r="BG250" s="497"/>
      <c r="BH250" s="106"/>
      <c r="BI250" s="121">
        <f>COUNTIF(AN249:BC251,"○")</f>
        <v>2</v>
      </c>
      <c r="BJ250" s="122">
        <f>COUNTIF(AN249:BC251,"×")</f>
        <v>1</v>
      </c>
      <c r="BK250" s="129">
        <f>(IF((AN249&gt;AP249),1,0))+(IF((AN250&gt;AP250),1,0))+(IF((AN251&gt;AP251),1,0))+(IF((AR249&gt;AT249),1,0))+(IF((AR250&gt;AT250),1,0))+(IF((AR251&gt;AT251),1,0))+(IF((AV249&gt;AX249),1,0))+(IF((AV250&gt;AX250),1,0))+(IF((AV251&gt;AX251),1,0))+(IF((AZ249&gt;BB249),1,0))+(IF((AZ250&gt;BB250),1,0))+(IF((AZ251&gt;BB251),1,0))</f>
        <v>4</v>
      </c>
      <c r="BL250" s="130">
        <f>(IF((AN249&lt;AP249),1,0))+(IF((AN250&lt;AP250),1,0))+(IF((AN251&lt;AP251),1,0))+(IF((AR249&lt;AT249),1,0))+(IF((AR250&lt;AT250),1,0))+(IF((AR251&lt;AT251),1,0))+(IF((AV249&lt;AX249),1,0))+(IF((AV250&lt;AX250),1,0))+(IF((AV251&lt;AX251),1,0))+(IF((AZ249&lt;BB249),1,0))+(IF((AZ250&lt;BB250),1,0))+(IF((AZ251&lt;BB251),1,0))</f>
        <v>2</v>
      </c>
      <c r="BM250" s="131">
        <f>BK250-BL250</f>
        <v>2</v>
      </c>
      <c r="BN250" s="122">
        <f>SUM(AN249:AN251,AR249:AR251,AV249:AV251,AZ249:AZ251)</f>
        <v>85</v>
      </c>
      <c r="BO250" s="122">
        <f>SUM(AP249:AP251,AT249:AT251,AX249:AX251,BB249:BB251)</f>
        <v>65</v>
      </c>
      <c r="BP250" s="126">
        <f>BN250-BO250</f>
        <v>20</v>
      </c>
    </row>
    <row r="251" spans="2:68" ht="12" customHeight="1" x14ac:dyDescent="0.15">
      <c r="B251" s="11"/>
      <c r="C251" s="12" t="s">
        <v>139</v>
      </c>
      <c r="D251" s="149" t="str">
        <f>IF(J248="","",J248)</f>
        <v/>
      </c>
      <c r="E251" s="111" t="str">
        <f t="shared" si="74"/>
        <v/>
      </c>
      <c r="F251" s="150" t="str">
        <f>IF(H248="","",H248)</f>
        <v/>
      </c>
      <c r="G251" s="433" t="str">
        <f>IF(I248="","",I248)</f>
        <v/>
      </c>
      <c r="H251" s="440"/>
      <c r="I251" s="441"/>
      <c r="J251" s="441"/>
      <c r="K251" s="442"/>
      <c r="L251" s="132"/>
      <c r="M251" s="111" t="str">
        <f t="shared" si="70"/>
        <v/>
      </c>
      <c r="N251" s="133"/>
      <c r="O251" s="504"/>
      <c r="P251" s="132"/>
      <c r="Q251" s="134" t="str">
        <f t="shared" si="71"/>
        <v/>
      </c>
      <c r="R251" s="133"/>
      <c r="S251" s="507"/>
      <c r="T251" s="89">
        <f>Y250</f>
        <v>1</v>
      </c>
      <c r="U251" s="33" t="s">
        <v>2</v>
      </c>
      <c r="V251" s="33">
        <f>Z250</f>
        <v>2</v>
      </c>
      <c r="W251" s="34" t="s">
        <v>1</v>
      </c>
      <c r="X251" s="106"/>
      <c r="Y251" s="156"/>
      <c r="Z251" s="157"/>
      <c r="AA251" s="156"/>
      <c r="AB251" s="157"/>
      <c r="AC251" s="158"/>
      <c r="AD251" s="157"/>
      <c r="AE251" s="157"/>
      <c r="AF251" s="158"/>
      <c r="AG251" s="33"/>
      <c r="AH251" s="33"/>
      <c r="AI251" s="33"/>
      <c r="AJ251" s="33"/>
      <c r="AK251" s="33"/>
      <c r="AL251" s="11"/>
      <c r="AM251" s="12" t="s">
        <v>139</v>
      </c>
      <c r="AN251" s="149" t="str">
        <f>IF(AT248="","",AT248)</f>
        <v/>
      </c>
      <c r="AO251" s="111" t="str">
        <f t="shared" si="75"/>
        <v/>
      </c>
      <c r="AP251" s="150" t="str">
        <f>IF(AR248="","",AR248)</f>
        <v/>
      </c>
      <c r="AQ251" s="433" t="str">
        <f>IF(AS248="","",AS248)</f>
        <v/>
      </c>
      <c r="AR251" s="440"/>
      <c r="AS251" s="441"/>
      <c r="AT251" s="441"/>
      <c r="AU251" s="442"/>
      <c r="AV251" s="132"/>
      <c r="AW251" s="111" t="str">
        <f t="shared" si="72"/>
        <v/>
      </c>
      <c r="AX251" s="133"/>
      <c r="AY251" s="504"/>
      <c r="AZ251" s="132"/>
      <c r="BA251" s="134" t="str">
        <f t="shared" si="73"/>
        <v/>
      </c>
      <c r="BB251" s="133"/>
      <c r="BC251" s="507"/>
      <c r="BD251" s="89">
        <f>BI250</f>
        <v>2</v>
      </c>
      <c r="BE251" s="33" t="s">
        <v>2</v>
      </c>
      <c r="BF251" s="33">
        <f>BJ250</f>
        <v>1</v>
      </c>
      <c r="BG251" s="34" t="s">
        <v>1</v>
      </c>
      <c r="BH251" s="106"/>
      <c r="BI251" s="156"/>
      <c r="BJ251" s="157"/>
      <c r="BK251" s="156"/>
      <c r="BL251" s="157"/>
      <c r="BM251" s="158"/>
      <c r="BN251" s="157"/>
      <c r="BO251" s="157"/>
      <c r="BP251" s="158"/>
    </row>
    <row r="252" spans="2:68" ht="12" customHeight="1" x14ac:dyDescent="0.15">
      <c r="B252" s="7" t="s">
        <v>165</v>
      </c>
      <c r="C252" s="8" t="s">
        <v>164</v>
      </c>
      <c r="D252" s="138">
        <f>IF(N246="","",N246)</f>
        <v>10</v>
      </c>
      <c r="E252" s="141" t="str">
        <f t="shared" si="74"/>
        <v>-</v>
      </c>
      <c r="F252" s="139">
        <f>IF(L246="","",L246)</f>
        <v>15</v>
      </c>
      <c r="G252" s="431" t="str">
        <f>IF(O246="","",IF(O246="○","×",IF(O246="×","○")))</f>
        <v>×</v>
      </c>
      <c r="H252" s="159">
        <f>IF(N249="","",N249)</f>
        <v>16</v>
      </c>
      <c r="I252" s="111" t="str">
        <f t="shared" ref="I252:I257" si="76">IF(H252="","","-")</f>
        <v>-</v>
      </c>
      <c r="J252" s="139">
        <f>IF(L249="","",L249)</f>
        <v>14</v>
      </c>
      <c r="K252" s="431" t="str">
        <f>IF(O249="","",IF(O249="○","×",IF(O249="×","○")))</f>
        <v>○</v>
      </c>
      <c r="L252" s="434"/>
      <c r="M252" s="435"/>
      <c r="N252" s="435"/>
      <c r="O252" s="436"/>
      <c r="P252" s="110">
        <v>15</v>
      </c>
      <c r="Q252" s="111" t="str">
        <f t="shared" si="71"/>
        <v>-</v>
      </c>
      <c r="R252" s="112">
        <v>3</v>
      </c>
      <c r="S252" s="506" t="str">
        <f>IF(P252&lt;&gt;"",IF(P252&gt;R252,IF(P253&gt;R253,"○",IF(P254&gt;R254,"○","×")),IF(P253&gt;R253,IF(P254&gt;R254,"○","×"),"×")),"")</f>
        <v>○</v>
      </c>
      <c r="T252" s="492" t="s">
        <v>415</v>
      </c>
      <c r="U252" s="493"/>
      <c r="V252" s="493"/>
      <c r="W252" s="494"/>
      <c r="X252" s="106"/>
      <c r="Y252" s="121"/>
      <c r="Z252" s="122"/>
      <c r="AA252" s="121"/>
      <c r="AB252" s="122"/>
      <c r="AC252" s="126"/>
      <c r="AD252" s="122"/>
      <c r="AE252" s="122"/>
      <c r="AF252" s="126"/>
      <c r="AG252" s="67"/>
      <c r="AH252" s="67"/>
      <c r="AI252" s="67"/>
      <c r="AJ252" s="67"/>
      <c r="AK252" s="67"/>
      <c r="AL252" s="7" t="s">
        <v>218</v>
      </c>
      <c r="AM252" s="8" t="s">
        <v>38</v>
      </c>
      <c r="AN252" s="138">
        <f>IF(AX246="","",AX246)</f>
        <v>7</v>
      </c>
      <c r="AO252" s="141" t="str">
        <f t="shared" si="75"/>
        <v>-</v>
      </c>
      <c r="AP252" s="139">
        <f>IF(AV246="","",AV246)</f>
        <v>15</v>
      </c>
      <c r="AQ252" s="431" t="str">
        <f>IF(AY246="","",IF(AY246="○","×",IF(AY246="×","○")))</f>
        <v>×</v>
      </c>
      <c r="AR252" s="159">
        <f>IF(AX249="","",AX249)</f>
        <v>4</v>
      </c>
      <c r="AS252" s="111" t="str">
        <f t="shared" ref="AS252:AS257" si="77">IF(AR252="","","-")</f>
        <v>-</v>
      </c>
      <c r="AT252" s="139">
        <f>IF(AV249="","",AV249)</f>
        <v>15</v>
      </c>
      <c r="AU252" s="431" t="str">
        <f>IF(AY249="","",IF(AY249="○","×",IF(AY249="×","○")))</f>
        <v>×</v>
      </c>
      <c r="AV252" s="434"/>
      <c r="AW252" s="435"/>
      <c r="AX252" s="435"/>
      <c r="AY252" s="436"/>
      <c r="AZ252" s="110">
        <v>10</v>
      </c>
      <c r="BA252" s="111" t="str">
        <f t="shared" si="73"/>
        <v>-</v>
      </c>
      <c r="BB252" s="112">
        <v>15</v>
      </c>
      <c r="BC252" s="506" t="str">
        <f>IF(AZ252&lt;&gt;"",IF(AZ252&gt;BB252,IF(AZ253&gt;BB253,"○",IF(AZ254&gt;BB254,"○","×")),IF(AZ253&gt;BB253,IF(AZ254&gt;BB254,"○","×"),"×")),"")</f>
        <v>×</v>
      </c>
      <c r="BD252" s="492" t="s">
        <v>417</v>
      </c>
      <c r="BE252" s="493"/>
      <c r="BF252" s="493"/>
      <c r="BG252" s="494"/>
      <c r="BH252" s="106"/>
      <c r="BI252" s="121"/>
      <c r="BJ252" s="122"/>
      <c r="BK252" s="121"/>
      <c r="BL252" s="122"/>
      <c r="BM252" s="126"/>
      <c r="BN252" s="122"/>
      <c r="BO252" s="122"/>
      <c r="BP252" s="126"/>
    </row>
    <row r="253" spans="2:68" ht="12" customHeight="1" x14ac:dyDescent="0.15">
      <c r="B253" s="7" t="s">
        <v>163</v>
      </c>
      <c r="C253" s="8" t="s">
        <v>164</v>
      </c>
      <c r="D253" s="138">
        <f>IF(N247="","",N247)</f>
        <v>15</v>
      </c>
      <c r="E253" s="111" t="str">
        <f t="shared" si="74"/>
        <v>-</v>
      </c>
      <c r="F253" s="139">
        <f>IF(L247="","",L247)</f>
        <v>3</v>
      </c>
      <c r="G253" s="432" t="str">
        <f>IF(I250="","",I250)</f>
        <v/>
      </c>
      <c r="H253" s="159">
        <f>IF(N250="","",N250)</f>
        <v>15</v>
      </c>
      <c r="I253" s="111" t="str">
        <f t="shared" si="76"/>
        <v>-</v>
      </c>
      <c r="J253" s="139">
        <f>IF(L250="","",L250)</f>
        <v>7</v>
      </c>
      <c r="K253" s="432" t="str">
        <f>IF(M250="","",M250)</f>
        <v>-</v>
      </c>
      <c r="L253" s="437"/>
      <c r="M253" s="438"/>
      <c r="N253" s="438"/>
      <c r="O253" s="439"/>
      <c r="P253" s="110">
        <v>15</v>
      </c>
      <c r="Q253" s="111" t="str">
        <f t="shared" si="71"/>
        <v>-</v>
      </c>
      <c r="R253" s="112">
        <v>11</v>
      </c>
      <c r="S253" s="506"/>
      <c r="T253" s="495"/>
      <c r="U253" s="496"/>
      <c r="V253" s="496"/>
      <c r="W253" s="497"/>
      <c r="X253" s="106"/>
      <c r="Y253" s="121">
        <f>COUNTIF(D252:S254,"○")</f>
        <v>2</v>
      </c>
      <c r="Z253" s="122">
        <f>COUNTIF(D252:S254,"×")</f>
        <v>1</v>
      </c>
      <c r="AA253" s="129">
        <f>(IF((D252&gt;F252),1,0))+(IF((D253&gt;F253),1,0))+(IF((D254&gt;F254),1,0))+(IF((H252&gt;J252),1,0))+(IF((H253&gt;J253),1,0))+(IF((H254&gt;J254),1,0))+(IF((L252&gt;N252),1,0))+(IF((L253&gt;N253),1,0))+(IF((L254&gt;N254),1,0))+(IF((P252&gt;R252),1,0))+(IF((P253&gt;R253),1,0))+(IF((P254&gt;R254),1,0))</f>
        <v>5</v>
      </c>
      <c r="AB253" s="130">
        <f>(IF((D252&lt;F252),1,0))+(IF((D253&lt;F253),1,0))+(IF((D254&lt;F254),1,0))+(IF((H252&lt;J252),1,0))+(IF((H253&lt;J253),1,0))+(IF((H254&lt;J254),1,0))+(IF((L252&lt;N252),1,0))+(IF((L253&lt;N253),1,0))+(IF((L254&lt;N254),1,0))+(IF((P252&lt;R252),1,0))+(IF((P253&lt;R253),1,0))+(IF((P254&lt;R254),1,0))</f>
        <v>2</v>
      </c>
      <c r="AC253" s="131">
        <f>AA253-AB253</f>
        <v>3</v>
      </c>
      <c r="AD253" s="122">
        <f>SUM(D252:D254,H252:H254,L252:L254,P252:P254)</f>
        <v>97</v>
      </c>
      <c r="AE253" s="122">
        <f>SUM(F252:F254,J252:J254,N252:N254,R252:R254)</f>
        <v>68</v>
      </c>
      <c r="AF253" s="126">
        <f>AD253-AE253</f>
        <v>29</v>
      </c>
      <c r="AG253" s="67"/>
      <c r="AH253" s="67"/>
      <c r="AI253" s="67"/>
      <c r="AJ253" s="67"/>
      <c r="AK253" s="67"/>
      <c r="AL253" s="7" t="s">
        <v>217</v>
      </c>
      <c r="AM253" s="8" t="s">
        <v>38</v>
      </c>
      <c r="AN253" s="138">
        <f>IF(AX247="","",AX247)</f>
        <v>5</v>
      </c>
      <c r="AO253" s="111" t="str">
        <f t="shared" si="75"/>
        <v>-</v>
      </c>
      <c r="AP253" s="139">
        <f>IF(AV247="","",AV247)</f>
        <v>15</v>
      </c>
      <c r="AQ253" s="432" t="str">
        <f>IF(AS250="","",AS250)</f>
        <v/>
      </c>
      <c r="AR253" s="159">
        <f>IF(AX250="","",AX250)</f>
        <v>8</v>
      </c>
      <c r="AS253" s="111" t="str">
        <f t="shared" si="77"/>
        <v>-</v>
      </c>
      <c r="AT253" s="139">
        <f>IF(AV250="","",AV250)</f>
        <v>15</v>
      </c>
      <c r="AU253" s="432" t="str">
        <f>IF(AW250="","",AW250)</f>
        <v>-</v>
      </c>
      <c r="AV253" s="437"/>
      <c r="AW253" s="438"/>
      <c r="AX253" s="438"/>
      <c r="AY253" s="439"/>
      <c r="AZ253" s="110">
        <v>14</v>
      </c>
      <c r="BA253" s="111" t="str">
        <f t="shared" si="73"/>
        <v>-</v>
      </c>
      <c r="BB253" s="112">
        <v>16</v>
      </c>
      <c r="BC253" s="506"/>
      <c r="BD253" s="495"/>
      <c r="BE253" s="496"/>
      <c r="BF253" s="496"/>
      <c r="BG253" s="497"/>
      <c r="BH253" s="106"/>
      <c r="BI253" s="121">
        <f>COUNTIF(AN252:BC254,"○")</f>
        <v>0</v>
      </c>
      <c r="BJ253" s="122">
        <f>COUNTIF(AN252:BC254,"×")</f>
        <v>3</v>
      </c>
      <c r="BK253" s="129">
        <f>(IF((AN252&gt;AP252),1,0))+(IF((AN253&gt;AP253),1,0))+(IF((AN254&gt;AP254),1,0))+(IF((AR252&gt;AT252),1,0))+(IF((AR253&gt;AT253),1,0))+(IF((AR254&gt;AT254),1,0))+(IF((AV252&gt;AX252),1,0))+(IF((AV253&gt;AX253),1,0))+(IF((AV254&gt;AX254),1,0))+(IF((AZ252&gt;BB252),1,0))+(IF((AZ253&gt;BB253),1,0))+(IF((AZ254&gt;BB254),1,0))</f>
        <v>0</v>
      </c>
      <c r="BL253" s="130">
        <f>(IF((AN252&lt;AP252),1,0))+(IF((AN253&lt;AP253),1,0))+(IF((AN254&lt;AP254),1,0))+(IF((AR252&lt;AT252),1,0))+(IF((AR253&lt;AT253),1,0))+(IF((AR254&lt;AT254),1,0))+(IF((AV252&lt;AX252),1,0))+(IF((AV253&lt;AX253),1,0))+(IF((AV254&lt;AX254),1,0))+(IF((AZ252&lt;BB252),1,0))+(IF((AZ253&lt;BB253),1,0))+(IF((AZ254&lt;BB254),1,0))</f>
        <v>6</v>
      </c>
      <c r="BM253" s="131">
        <f>BK253-BL253</f>
        <v>-6</v>
      </c>
      <c r="BN253" s="122">
        <f>SUM(AN252:AN254,AR252:AR254,AV252:AV254,AZ252:AZ254)</f>
        <v>48</v>
      </c>
      <c r="BO253" s="122">
        <f>SUM(AP252:AP254,AT252:AT254,AX252:AX254,BB252:BB254)</f>
        <v>91</v>
      </c>
      <c r="BP253" s="126">
        <f>BN253-BO253</f>
        <v>-43</v>
      </c>
    </row>
    <row r="254" spans="2:68" ht="12" customHeight="1" x14ac:dyDescent="0.15">
      <c r="B254" s="11"/>
      <c r="C254" s="12" t="s">
        <v>90</v>
      </c>
      <c r="D254" s="149">
        <f>IF(N248="","",N248)</f>
        <v>11</v>
      </c>
      <c r="E254" s="134" t="str">
        <f t="shared" si="74"/>
        <v>-</v>
      </c>
      <c r="F254" s="150">
        <f>IF(L248="","",L248)</f>
        <v>15</v>
      </c>
      <c r="G254" s="433" t="str">
        <f>IF(I251="","",I251)</f>
        <v/>
      </c>
      <c r="H254" s="160" t="str">
        <f>IF(N251="","",N251)</f>
        <v/>
      </c>
      <c r="I254" s="111" t="str">
        <f t="shared" si="76"/>
        <v/>
      </c>
      <c r="J254" s="150" t="str">
        <f>IF(L251="","",L251)</f>
        <v/>
      </c>
      <c r="K254" s="433" t="str">
        <f>IF(M251="","",M251)</f>
        <v/>
      </c>
      <c r="L254" s="440"/>
      <c r="M254" s="441"/>
      <c r="N254" s="441"/>
      <c r="O254" s="442"/>
      <c r="P254" s="132"/>
      <c r="Q254" s="111" t="str">
        <f t="shared" si="71"/>
        <v/>
      </c>
      <c r="R254" s="133"/>
      <c r="S254" s="507"/>
      <c r="T254" s="89">
        <f>Y253</f>
        <v>2</v>
      </c>
      <c r="U254" s="33" t="s">
        <v>2</v>
      </c>
      <c r="V254" s="33">
        <f>Z253</f>
        <v>1</v>
      </c>
      <c r="W254" s="34" t="s">
        <v>1</v>
      </c>
      <c r="X254" s="106"/>
      <c r="Y254" s="121"/>
      <c r="Z254" s="122"/>
      <c r="AA254" s="121"/>
      <c r="AB254" s="122"/>
      <c r="AC254" s="126"/>
      <c r="AD254" s="122"/>
      <c r="AE254" s="122"/>
      <c r="AF254" s="126"/>
      <c r="AG254" s="33"/>
      <c r="AH254" s="33"/>
      <c r="AI254" s="33"/>
      <c r="AJ254" s="33"/>
      <c r="AK254" s="33"/>
      <c r="AL254" s="11"/>
      <c r="AM254" s="32" t="s">
        <v>117</v>
      </c>
      <c r="AN254" s="149" t="str">
        <f>IF(AX248="","",AX248)</f>
        <v/>
      </c>
      <c r="AO254" s="134" t="str">
        <f t="shared" si="75"/>
        <v/>
      </c>
      <c r="AP254" s="150" t="str">
        <f>IF(AV248="","",AV248)</f>
        <v/>
      </c>
      <c r="AQ254" s="433" t="str">
        <f>IF(AS251="","",AS251)</f>
        <v/>
      </c>
      <c r="AR254" s="160" t="str">
        <f>IF(AX251="","",AX251)</f>
        <v/>
      </c>
      <c r="AS254" s="111" t="str">
        <f t="shared" si="77"/>
        <v/>
      </c>
      <c r="AT254" s="150" t="str">
        <f>IF(AV251="","",AV251)</f>
        <v/>
      </c>
      <c r="AU254" s="433" t="str">
        <f>IF(AW251="","",AW251)</f>
        <v/>
      </c>
      <c r="AV254" s="440"/>
      <c r="AW254" s="441"/>
      <c r="AX254" s="441"/>
      <c r="AY254" s="442"/>
      <c r="AZ254" s="132"/>
      <c r="BA254" s="111" t="str">
        <f t="shared" si="73"/>
        <v/>
      </c>
      <c r="BB254" s="133"/>
      <c r="BC254" s="507"/>
      <c r="BD254" s="89">
        <f>BI253</f>
        <v>0</v>
      </c>
      <c r="BE254" s="33" t="s">
        <v>2</v>
      </c>
      <c r="BF254" s="33">
        <f>BJ253</f>
        <v>3</v>
      </c>
      <c r="BG254" s="34" t="s">
        <v>1</v>
      </c>
      <c r="BH254" s="106"/>
      <c r="BI254" s="121"/>
      <c r="BJ254" s="122"/>
      <c r="BK254" s="121"/>
      <c r="BL254" s="122"/>
      <c r="BM254" s="126"/>
      <c r="BN254" s="122"/>
      <c r="BO254" s="122"/>
      <c r="BP254" s="126"/>
    </row>
    <row r="255" spans="2:68" ht="12" customHeight="1" x14ac:dyDescent="0.15">
      <c r="B255" s="28" t="s">
        <v>96</v>
      </c>
      <c r="C255" s="8" t="s">
        <v>355</v>
      </c>
      <c r="D255" s="138">
        <f>IF(R246="","",R246)</f>
        <v>0</v>
      </c>
      <c r="E255" s="111" t="str">
        <f t="shared" si="74"/>
        <v>-</v>
      </c>
      <c r="F255" s="139">
        <f>IF(P246="","",P246)</f>
        <v>15</v>
      </c>
      <c r="G255" s="431" t="str">
        <f>IF(S246="","",IF(S246="○","×",IF(S246="×","○")))</f>
        <v>×</v>
      </c>
      <c r="H255" s="159">
        <f>IF(R249="","",R249)</f>
        <v>8</v>
      </c>
      <c r="I255" s="141" t="str">
        <f t="shared" si="76"/>
        <v>-</v>
      </c>
      <c r="J255" s="139">
        <f>IF(P249="","",P249)</f>
        <v>15</v>
      </c>
      <c r="K255" s="431" t="str">
        <f>IF(S249="","",IF(S249="○","×",IF(S249="×","○")))</f>
        <v>×</v>
      </c>
      <c r="L255" s="163">
        <f>IF(R252="","",R252)</f>
        <v>3</v>
      </c>
      <c r="M255" s="111" t="str">
        <f>IF(L255="","","-")</f>
        <v>-</v>
      </c>
      <c r="N255" s="162">
        <f>IF(P252="","",P252)</f>
        <v>15</v>
      </c>
      <c r="O255" s="431" t="str">
        <f>IF(S252="","",IF(S252="○","×",IF(S252="×","○")))</f>
        <v>×</v>
      </c>
      <c r="P255" s="434"/>
      <c r="Q255" s="435"/>
      <c r="R255" s="435"/>
      <c r="S255" s="487"/>
      <c r="T255" s="492" t="s">
        <v>417</v>
      </c>
      <c r="U255" s="493"/>
      <c r="V255" s="493"/>
      <c r="W255" s="494"/>
      <c r="X255" s="106"/>
      <c r="Y255" s="123"/>
      <c r="Z255" s="124"/>
      <c r="AA255" s="123"/>
      <c r="AB255" s="124"/>
      <c r="AC255" s="125"/>
      <c r="AD255" s="124"/>
      <c r="AE255" s="124"/>
      <c r="AF255" s="125"/>
      <c r="AG255" s="67"/>
      <c r="AH255" s="67"/>
      <c r="AI255" s="67"/>
      <c r="AJ255" s="67"/>
      <c r="AK255" s="67"/>
      <c r="AL255" s="5" t="s">
        <v>238</v>
      </c>
      <c r="AM255" s="6" t="s">
        <v>356</v>
      </c>
      <c r="AN255" s="138">
        <f>IF(BB246="","",BB246)</f>
        <v>15</v>
      </c>
      <c r="AO255" s="111" t="str">
        <f t="shared" si="75"/>
        <v>-</v>
      </c>
      <c r="AP255" s="139">
        <f>IF(AZ246="","",AZ246)</f>
        <v>13</v>
      </c>
      <c r="AQ255" s="431" t="str">
        <f>IF(BC246="","",IF(BC246="○","×",IF(BC246="×","○")))</f>
        <v>○</v>
      </c>
      <c r="AR255" s="159">
        <f>IF(BB249="","",BB249)</f>
        <v>13</v>
      </c>
      <c r="AS255" s="141" t="str">
        <f t="shared" si="77"/>
        <v>-</v>
      </c>
      <c r="AT255" s="139">
        <f>IF(AZ249="","",AZ249)</f>
        <v>15</v>
      </c>
      <c r="AU255" s="431" t="str">
        <f>IF(BC249="","",IF(BC249="○","×",IF(BC249="×","○")))</f>
        <v>×</v>
      </c>
      <c r="AV255" s="163">
        <f>IF(BB252="","",BB252)</f>
        <v>15</v>
      </c>
      <c r="AW255" s="111" t="str">
        <f>IF(AV255="","","-")</f>
        <v>-</v>
      </c>
      <c r="AX255" s="162">
        <f>IF(AZ252="","",AZ252)</f>
        <v>10</v>
      </c>
      <c r="AY255" s="431" t="str">
        <f>IF(BC252="","",IF(BC252="○","×",IF(BC252="×","○")))</f>
        <v>○</v>
      </c>
      <c r="AZ255" s="434"/>
      <c r="BA255" s="435"/>
      <c r="BB255" s="435"/>
      <c r="BC255" s="487"/>
      <c r="BD255" s="492" t="s">
        <v>416</v>
      </c>
      <c r="BE255" s="493"/>
      <c r="BF255" s="493"/>
      <c r="BG255" s="494"/>
      <c r="BH255" s="106"/>
      <c r="BI255" s="123"/>
      <c r="BJ255" s="124"/>
      <c r="BK255" s="123"/>
      <c r="BL255" s="124"/>
      <c r="BM255" s="125"/>
      <c r="BN255" s="124"/>
      <c r="BO255" s="124"/>
      <c r="BP255" s="125"/>
    </row>
    <row r="256" spans="2:68" ht="12" customHeight="1" x14ac:dyDescent="0.15">
      <c r="B256" s="28" t="s">
        <v>95</v>
      </c>
      <c r="C256" s="8" t="s">
        <v>355</v>
      </c>
      <c r="D256" s="138">
        <f>IF(R247="","",R247)</f>
        <v>7</v>
      </c>
      <c r="E256" s="111" t="str">
        <f t="shared" si="74"/>
        <v>-</v>
      </c>
      <c r="F256" s="139">
        <f>IF(P247="","",P247)</f>
        <v>15</v>
      </c>
      <c r="G256" s="432" t="str">
        <f>IF(I253="","",I253)</f>
        <v>-</v>
      </c>
      <c r="H256" s="159">
        <f>IF(R250="","",R250)</f>
        <v>9</v>
      </c>
      <c r="I256" s="111" t="str">
        <f t="shared" si="76"/>
        <v>-</v>
      </c>
      <c r="J256" s="139">
        <f>IF(P250="","",P250)</f>
        <v>15</v>
      </c>
      <c r="K256" s="432" t="str">
        <f>IF(M253="","",M253)</f>
        <v/>
      </c>
      <c r="L256" s="159">
        <f>IF(R253="","",R253)</f>
        <v>11</v>
      </c>
      <c r="M256" s="111" t="str">
        <f>IF(L256="","","-")</f>
        <v>-</v>
      </c>
      <c r="N256" s="139">
        <f>IF(P253="","",P253)</f>
        <v>15</v>
      </c>
      <c r="O256" s="432" t="str">
        <f>IF(Q253="","",Q253)</f>
        <v>-</v>
      </c>
      <c r="P256" s="437"/>
      <c r="Q256" s="438"/>
      <c r="R256" s="438"/>
      <c r="S256" s="488"/>
      <c r="T256" s="495"/>
      <c r="U256" s="496"/>
      <c r="V256" s="496"/>
      <c r="W256" s="497"/>
      <c r="X256" s="106"/>
      <c r="Y256" s="121">
        <f>COUNTIF(D255:S257,"○")</f>
        <v>0</v>
      </c>
      <c r="Z256" s="122">
        <f>COUNTIF(D255:S257,"×")</f>
        <v>3</v>
      </c>
      <c r="AA256" s="129">
        <f>(IF((D255&gt;F255),1,0))+(IF((D256&gt;F256),1,0))+(IF((D257&gt;F257),1,0))+(IF((H255&gt;J255),1,0))+(IF((H256&gt;J256),1,0))+(IF((H257&gt;J257),1,0))+(IF((L255&gt;N255),1,0))+(IF((L256&gt;N256),1,0))+(IF((L257&gt;N257),1,0))+(IF((P255&gt;R255),1,0))+(IF((P256&gt;R256),1,0))+(IF((P257&gt;R257),1,0))</f>
        <v>0</v>
      </c>
      <c r="AB256" s="130">
        <f>(IF((D255&lt;F255),1,0))+(IF((D256&lt;F256),1,0))+(IF((D257&lt;F257),1,0))+(IF((H255&lt;J255),1,0))+(IF((H256&lt;J256),1,0))+(IF((H257&lt;J257),1,0))+(IF((L255&lt;N255),1,0))+(IF((L256&lt;N256),1,0))+(IF((L257&lt;N257),1,0))+(IF((P255&lt;R255),1,0))+(IF((P256&lt;R256),1,0))+(IF((P257&lt;R257),1,0))</f>
        <v>6</v>
      </c>
      <c r="AC256" s="131">
        <f>AA256-AB256</f>
        <v>-6</v>
      </c>
      <c r="AD256" s="122">
        <f>SUM(D255:D257,H255:H257,L255:L257,P255:P257)</f>
        <v>38</v>
      </c>
      <c r="AE256" s="122">
        <f>SUM(F255:F257,J255:J257,N255:N257,R255:R257)</f>
        <v>90</v>
      </c>
      <c r="AF256" s="126">
        <f>AD256-AE256</f>
        <v>-52</v>
      </c>
      <c r="AG256" s="67"/>
      <c r="AH256" s="67"/>
      <c r="AI256" s="67"/>
      <c r="AJ256" s="67"/>
      <c r="AK256" s="67"/>
      <c r="AL256" s="7" t="s">
        <v>237</v>
      </c>
      <c r="AM256" s="8" t="s">
        <v>356</v>
      </c>
      <c r="AN256" s="138">
        <f>IF(BB247="","",BB247)</f>
        <v>10</v>
      </c>
      <c r="AO256" s="111" t="str">
        <f t="shared" si="75"/>
        <v>-</v>
      </c>
      <c r="AP256" s="139">
        <f>IF(AZ247="","",AZ247)</f>
        <v>15</v>
      </c>
      <c r="AQ256" s="432" t="str">
        <f>IF(AS253="","",AS253)</f>
        <v>-</v>
      </c>
      <c r="AR256" s="159">
        <f>IF(BB250="","",BB250)</f>
        <v>10</v>
      </c>
      <c r="AS256" s="111" t="str">
        <f t="shared" si="77"/>
        <v>-</v>
      </c>
      <c r="AT256" s="139">
        <f>IF(AZ250="","",AZ250)</f>
        <v>15</v>
      </c>
      <c r="AU256" s="432" t="str">
        <f>IF(AW253="","",AW253)</f>
        <v/>
      </c>
      <c r="AV256" s="159">
        <f>IF(BB253="","",BB253)</f>
        <v>16</v>
      </c>
      <c r="AW256" s="111" t="str">
        <f>IF(AV256="","","-")</f>
        <v>-</v>
      </c>
      <c r="AX256" s="139">
        <f>IF(AZ253="","",AZ253)</f>
        <v>14</v>
      </c>
      <c r="AY256" s="432" t="str">
        <f>IF(BA253="","",BA253)</f>
        <v>-</v>
      </c>
      <c r="AZ256" s="437"/>
      <c r="BA256" s="438"/>
      <c r="BB256" s="438"/>
      <c r="BC256" s="488"/>
      <c r="BD256" s="495"/>
      <c r="BE256" s="496"/>
      <c r="BF256" s="496"/>
      <c r="BG256" s="497"/>
      <c r="BH256" s="106"/>
      <c r="BI256" s="121">
        <f>COUNTIF(AN255:BC257,"○")</f>
        <v>2</v>
      </c>
      <c r="BJ256" s="122">
        <f>COUNTIF(AN255:BC257,"×")</f>
        <v>1</v>
      </c>
      <c r="BK256" s="129">
        <f>(IF((AN255&gt;AP255),1,0))+(IF((AN256&gt;AP256),1,0))+(IF((AN257&gt;AP257),1,0))+(IF((AR255&gt;AT255),1,0))+(IF((AR256&gt;AT256),1,0))+(IF((AR257&gt;AT257),1,0))+(IF((AV255&gt;AX255),1,0))+(IF((AV256&gt;AX256),1,0))+(IF((AV257&gt;AX257),1,0))+(IF((AZ255&gt;BB255),1,0))+(IF((AZ256&gt;BB256),1,0))+(IF((AZ257&gt;BB257),1,0))</f>
        <v>4</v>
      </c>
      <c r="BL256" s="130">
        <f>(IF((AN255&lt;AP255),1,0))+(IF((AN256&lt;AP256),1,0))+(IF((AN257&lt;AP257),1,0))+(IF((AR255&lt;AT255),1,0))+(IF((AR256&lt;AT256),1,0))+(IF((AR257&lt;AT257),1,0))+(IF((AV255&lt;AX255),1,0))+(IF((AV256&lt;AX256),1,0))+(IF((AV257&lt;AX257),1,0))+(IF((AZ255&lt;BB255),1,0))+(IF((AZ256&lt;BB256),1,0))+(IF((AZ257&lt;BB257),1,0))</f>
        <v>3</v>
      </c>
      <c r="BM256" s="131">
        <f>BK256-BL256</f>
        <v>1</v>
      </c>
      <c r="BN256" s="122">
        <f>SUM(AN255:AN257,AR255:AR257,AV255:AV257,AZ255:AZ257)</f>
        <v>94</v>
      </c>
      <c r="BO256" s="122">
        <f>SUM(AP255:AP257,AT255:AT257,AX255:AX257,BB255:BB257)</f>
        <v>94</v>
      </c>
      <c r="BP256" s="126">
        <f>BN256-BO256</f>
        <v>0</v>
      </c>
    </row>
    <row r="257" spans="1:68" ht="12" customHeight="1" thickBot="1" x14ac:dyDescent="0.2">
      <c r="B257" s="9"/>
      <c r="C257" s="10" t="s">
        <v>97</v>
      </c>
      <c r="D257" s="164" t="str">
        <f>IF(R248="","",R248)</f>
        <v/>
      </c>
      <c r="E257" s="165" t="str">
        <f t="shared" si="74"/>
        <v/>
      </c>
      <c r="F257" s="166" t="str">
        <f>IF(P248="","",P248)</f>
        <v/>
      </c>
      <c r="G257" s="486" t="str">
        <f>IF(I254="","",I254)</f>
        <v/>
      </c>
      <c r="H257" s="167" t="str">
        <f>IF(R251="","",R251)</f>
        <v/>
      </c>
      <c r="I257" s="165" t="str">
        <f t="shared" si="76"/>
        <v/>
      </c>
      <c r="J257" s="166" t="str">
        <f>IF(P251="","",P251)</f>
        <v/>
      </c>
      <c r="K257" s="486" t="str">
        <f>IF(M254="","",M254)</f>
        <v/>
      </c>
      <c r="L257" s="167" t="str">
        <f>IF(R254="","",R254)</f>
        <v/>
      </c>
      <c r="M257" s="165" t="str">
        <f>IF(L257="","","-")</f>
        <v/>
      </c>
      <c r="N257" s="166" t="str">
        <f>IF(P254="","",P254)</f>
        <v/>
      </c>
      <c r="O257" s="486" t="str">
        <f>IF(Q254="","",Q254)</f>
        <v/>
      </c>
      <c r="P257" s="489"/>
      <c r="Q257" s="490"/>
      <c r="R257" s="490"/>
      <c r="S257" s="491"/>
      <c r="T257" s="101">
        <f>Y256</f>
        <v>0</v>
      </c>
      <c r="U257" s="36" t="s">
        <v>2</v>
      </c>
      <c r="V257" s="36">
        <f>Z256</f>
        <v>3</v>
      </c>
      <c r="W257" s="37" t="s">
        <v>1</v>
      </c>
      <c r="X257" s="106"/>
      <c r="Y257" s="156"/>
      <c r="Z257" s="157"/>
      <c r="AA257" s="156"/>
      <c r="AB257" s="157"/>
      <c r="AC257" s="158"/>
      <c r="AD257" s="157"/>
      <c r="AE257" s="157"/>
      <c r="AF257" s="158"/>
      <c r="AG257" s="33"/>
      <c r="AH257" s="33"/>
      <c r="AI257" s="33"/>
      <c r="AJ257" s="33"/>
      <c r="AK257" s="33"/>
      <c r="AL257" s="9"/>
      <c r="AM257" s="10" t="s">
        <v>90</v>
      </c>
      <c r="AN257" s="164">
        <f>IF(BB248="","",BB248)</f>
        <v>15</v>
      </c>
      <c r="AO257" s="165" t="str">
        <f t="shared" si="75"/>
        <v>-</v>
      </c>
      <c r="AP257" s="166">
        <f>IF(AZ248="","",AZ248)</f>
        <v>12</v>
      </c>
      <c r="AQ257" s="486" t="str">
        <f>IF(AS254="","",AS254)</f>
        <v/>
      </c>
      <c r="AR257" s="167" t="str">
        <f>IF(BB251="","",BB251)</f>
        <v/>
      </c>
      <c r="AS257" s="165" t="str">
        <f t="shared" si="77"/>
        <v/>
      </c>
      <c r="AT257" s="166" t="str">
        <f>IF(AZ251="","",AZ251)</f>
        <v/>
      </c>
      <c r="AU257" s="486" t="str">
        <f>IF(AW254="","",AW254)</f>
        <v/>
      </c>
      <c r="AV257" s="167" t="str">
        <f>IF(BB254="","",BB254)</f>
        <v/>
      </c>
      <c r="AW257" s="165" t="str">
        <f>IF(AV257="","","-")</f>
        <v/>
      </c>
      <c r="AX257" s="166" t="str">
        <f>IF(AZ254="","",AZ254)</f>
        <v/>
      </c>
      <c r="AY257" s="486" t="str">
        <f>IF(BA254="","",BA254)</f>
        <v/>
      </c>
      <c r="AZ257" s="489"/>
      <c r="BA257" s="490"/>
      <c r="BB257" s="490"/>
      <c r="BC257" s="491"/>
      <c r="BD257" s="101">
        <f>BI256</f>
        <v>2</v>
      </c>
      <c r="BE257" s="36" t="s">
        <v>2</v>
      </c>
      <c r="BF257" s="36">
        <f>BJ256</f>
        <v>1</v>
      </c>
      <c r="BG257" s="37" t="s">
        <v>1</v>
      </c>
      <c r="BH257" s="106"/>
      <c r="BI257" s="156"/>
      <c r="BJ257" s="157"/>
      <c r="BK257" s="156"/>
      <c r="BL257" s="157"/>
      <c r="BM257" s="158"/>
      <c r="BN257" s="157"/>
      <c r="BO257" s="157"/>
      <c r="BP257" s="158"/>
    </row>
    <row r="258" spans="1:68" ht="5.0999999999999996" customHeight="1" thickBot="1" x14ac:dyDescent="0.2">
      <c r="A258" s="23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</row>
    <row r="259" spans="1:68" ht="12" customHeight="1" x14ac:dyDescent="0.15">
      <c r="B259" s="467" t="s">
        <v>330</v>
      </c>
      <c r="C259" s="508"/>
      <c r="D259" s="398" t="str">
        <f>B261</f>
        <v>秋山和樹</v>
      </c>
      <c r="E259" s="399"/>
      <c r="F259" s="399"/>
      <c r="G259" s="400"/>
      <c r="H259" s="401" t="str">
        <f>B264</f>
        <v>奥本貴俊</v>
      </c>
      <c r="I259" s="399"/>
      <c r="J259" s="399"/>
      <c r="K259" s="400"/>
      <c r="L259" s="401" t="str">
        <f>B267</f>
        <v>三笠孝幸</v>
      </c>
      <c r="M259" s="399"/>
      <c r="N259" s="399"/>
      <c r="O259" s="400"/>
      <c r="P259" s="401" t="str">
        <f>B270</f>
        <v>合田拳斗</v>
      </c>
      <c r="Q259" s="399"/>
      <c r="R259" s="399"/>
      <c r="S259" s="471"/>
      <c r="T259" s="562" t="s">
        <v>4</v>
      </c>
      <c r="U259" s="563"/>
      <c r="V259" s="563"/>
      <c r="W259" s="564"/>
      <c r="X259" s="106"/>
      <c r="Y259" s="572" t="s">
        <v>20</v>
      </c>
      <c r="Z259" s="574"/>
      <c r="AA259" s="572" t="s">
        <v>19</v>
      </c>
      <c r="AB259" s="573"/>
      <c r="AC259" s="574"/>
      <c r="AD259" s="575" t="s">
        <v>18</v>
      </c>
      <c r="AE259" s="576"/>
      <c r="AF259" s="577"/>
      <c r="AG259" s="22"/>
      <c r="AH259" s="22"/>
      <c r="AI259" s="22"/>
      <c r="AJ259" s="22"/>
      <c r="AK259" s="22"/>
      <c r="AL259" s="467" t="s">
        <v>70</v>
      </c>
      <c r="AM259" s="468"/>
      <c r="AN259" s="398" t="str">
        <f>AL261</f>
        <v>真鍋勝行</v>
      </c>
      <c r="AO259" s="399"/>
      <c r="AP259" s="399"/>
      <c r="AQ259" s="400"/>
      <c r="AR259" s="401" t="str">
        <f>AL264</f>
        <v>福井高広</v>
      </c>
      <c r="AS259" s="399"/>
      <c r="AT259" s="399"/>
      <c r="AU259" s="400"/>
      <c r="AV259" s="401" t="str">
        <f>AL267</f>
        <v>白石章浩</v>
      </c>
      <c r="AW259" s="399"/>
      <c r="AX259" s="399"/>
      <c r="AY259" s="400"/>
      <c r="AZ259" s="401" t="str">
        <f>AL270</f>
        <v>日野正浩</v>
      </c>
      <c r="BA259" s="399"/>
      <c r="BB259" s="399"/>
      <c r="BC259" s="471"/>
      <c r="BD259" s="562" t="s">
        <v>4</v>
      </c>
      <c r="BE259" s="563"/>
      <c r="BF259" s="563"/>
      <c r="BG259" s="564"/>
      <c r="BH259" s="106"/>
      <c r="BI259" s="572" t="s">
        <v>20</v>
      </c>
      <c r="BJ259" s="574"/>
      <c r="BK259" s="572" t="s">
        <v>19</v>
      </c>
      <c r="BL259" s="573"/>
      <c r="BM259" s="574"/>
      <c r="BN259" s="575" t="s">
        <v>18</v>
      </c>
      <c r="BO259" s="576"/>
      <c r="BP259" s="577"/>
    </row>
    <row r="260" spans="1:68" ht="12" customHeight="1" thickBot="1" x14ac:dyDescent="0.2">
      <c r="B260" s="469"/>
      <c r="C260" s="509"/>
      <c r="D260" s="463" t="str">
        <f>B262</f>
        <v>秋山晴美</v>
      </c>
      <c r="E260" s="464"/>
      <c r="F260" s="464"/>
      <c r="G260" s="465"/>
      <c r="H260" s="466" t="str">
        <f>B265</f>
        <v>高橋麻菜美</v>
      </c>
      <c r="I260" s="464"/>
      <c r="J260" s="464"/>
      <c r="K260" s="465"/>
      <c r="L260" s="466" t="str">
        <f>B268</f>
        <v>鴨田陽子</v>
      </c>
      <c r="M260" s="464"/>
      <c r="N260" s="464"/>
      <c r="O260" s="465"/>
      <c r="P260" s="466" t="str">
        <f>B271</f>
        <v>眞鍋小春</v>
      </c>
      <c r="Q260" s="464"/>
      <c r="R260" s="464"/>
      <c r="S260" s="472"/>
      <c r="T260" s="569" t="s">
        <v>3</v>
      </c>
      <c r="U260" s="570"/>
      <c r="V260" s="570"/>
      <c r="W260" s="571"/>
      <c r="X260" s="106"/>
      <c r="Y260" s="107" t="s">
        <v>17</v>
      </c>
      <c r="Z260" s="108" t="s">
        <v>1</v>
      </c>
      <c r="AA260" s="107" t="s">
        <v>21</v>
      </c>
      <c r="AB260" s="108" t="s">
        <v>16</v>
      </c>
      <c r="AC260" s="109" t="s">
        <v>15</v>
      </c>
      <c r="AD260" s="108" t="s">
        <v>21</v>
      </c>
      <c r="AE260" s="108" t="s">
        <v>16</v>
      </c>
      <c r="AF260" s="109" t="s">
        <v>15</v>
      </c>
      <c r="AG260" s="22"/>
      <c r="AH260" s="22"/>
      <c r="AI260" s="22"/>
      <c r="AJ260" s="22"/>
      <c r="AK260" s="22"/>
      <c r="AL260" s="469"/>
      <c r="AM260" s="470"/>
      <c r="AN260" s="463" t="str">
        <f>AL262</f>
        <v>宗次英子</v>
      </c>
      <c r="AO260" s="464"/>
      <c r="AP260" s="464"/>
      <c r="AQ260" s="465"/>
      <c r="AR260" s="466" t="str">
        <f>AL265</f>
        <v>秦　有美</v>
      </c>
      <c r="AS260" s="464"/>
      <c r="AT260" s="464"/>
      <c r="AU260" s="465"/>
      <c r="AV260" s="466" t="str">
        <f>AL268</f>
        <v>藤田　彩</v>
      </c>
      <c r="AW260" s="464"/>
      <c r="AX260" s="464"/>
      <c r="AY260" s="465"/>
      <c r="AZ260" s="466" t="str">
        <f>AL271</f>
        <v>田中茉依</v>
      </c>
      <c r="BA260" s="464"/>
      <c r="BB260" s="464"/>
      <c r="BC260" s="472"/>
      <c r="BD260" s="569" t="s">
        <v>3</v>
      </c>
      <c r="BE260" s="570"/>
      <c r="BF260" s="570"/>
      <c r="BG260" s="571"/>
      <c r="BH260" s="106"/>
      <c r="BI260" s="107" t="s">
        <v>17</v>
      </c>
      <c r="BJ260" s="108" t="s">
        <v>1</v>
      </c>
      <c r="BK260" s="107" t="s">
        <v>21</v>
      </c>
      <c r="BL260" s="108" t="s">
        <v>16</v>
      </c>
      <c r="BM260" s="109" t="s">
        <v>15</v>
      </c>
      <c r="BN260" s="108" t="s">
        <v>21</v>
      </c>
      <c r="BO260" s="108" t="s">
        <v>16</v>
      </c>
      <c r="BP260" s="109" t="s">
        <v>15</v>
      </c>
    </row>
    <row r="261" spans="1:68" ht="12" customHeight="1" x14ac:dyDescent="0.15">
      <c r="B261" s="28" t="s">
        <v>169</v>
      </c>
      <c r="C261" s="8" t="s">
        <v>168</v>
      </c>
      <c r="D261" s="452"/>
      <c r="E261" s="453"/>
      <c r="F261" s="453"/>
      <c r="G261" s="454"/>
      <c r="H261" s="110">
        <v>9</v>
      </c>
      <c r="I261" s="111" t="str">
        <f>IF(H261="","","-")</f>
        <v>-</v>
      </c>
      <c r="J261" s="112">
        <v>15</v>
      </c>
      <c r="K261" s="528" t="str">
        <f>IF(H261&lt;&gt;"",IF(H261&gt;J261,IF(H262&gt;J262,"○",IF(H263&gt;J263,"○","×")),IF(H262&gt;J262,IF(H263&gt;J263,"○","×"),"×")),"")</f>
        <v>×</v>
      </c>
      <c r="L261" s="110">
        <v>11</v>
      </c>
      <c r="M261" s="113" t="str">
        <f t="shared" ref="M261:M266" si="78">IF(L261="","","-")</f>
        <v>-</v>
      </c>
      <c r="N261" s="114">
        <v>15</v>
      </c>
      <c r="O261" s="528" t="str">
        <f>IF(L261&lt;&gt;"",IF(L261&gt;N261,IF(L262&gt;N262,"○",IF(L263&gt;N263,"○","×")),IF(L262&gt;N262,IF(L263&gt;N263,"○","×"),"×")),"")</f>
        <v>○</v>
      </c>
      <c r="P261" s="120">
        <v>15</v>
      </c>
      <c r="Q261" s="113" t="str">
        <f t="shared" ref="Q261:Q269" si="79">IF(P261="","","-")</f>
        <v>-</v>
      </c>
      <c r="R261" s="112">
        <v>8</v>
      </c>
      <c r="S261" s="529" t="str">
        <f>IF(P261&lt;&gt;"",IF(P261&gt;R261,IF(P262&gt;R262,"○",IF(P263&gt;R263,"○","×")),IF(P262&gt;R262,IF(P263&gt;R263,"○","×"),"×")),"")</f>
        <v>○</v>
      </c>
      <c r="T261" s="566" t="s">
        <v>415</v>
      </c>
      <c r="U261" s="567"/>
      <c r="V261" s="567"/>
      <c r="W261" s="568"/>
      <c r="X261" s="106"/>
      <c r="Y261" s="121"/>
      <c r="Z261" s="122"/>
      <c r="AA261" s="123"/>
      <c r="AB261" s="124"/>
      <c r="AC261" s="125"/>
      <c r="AD261" s="122"/>
      <c r="AE261" s="122"/>
      <c r="AF261" s="126"/>
      <c r="AG261" s="29"/>
      <c r="AH261" s="29"/>
      <c r="AI261" s="29"/>
      <c r="AJ261" s="29"/>
      <c r="AK261" s="29"/>
      <c r="AL261" s="30" t="s">
        <v>208</v>
      </c>
      <c r="AM261" s="31" t="s">
        <v>74</v>
      </c>
      <c r="AN261" s="452"/>
      <c r="AO261" s="453"/>
      <c r="AP261" s="453"/>
      <c r="AQ261" s="454"/>
      <c r="AR261" s="110">
        <v>15</v>
      </c>
      <c r="AS261" s="111" t="str">
        <f>IF(AR261="","","-")</f>
        <v>-</v>
      </c>
      <c r="AT261" s="112">
        <v>13</v>
      </c>
      <c r="AU261" s="528" t="str">
        <f>IF(AR261&lt;&gt;"",IF(AR261&gt;AT261,IF(AR262&gt;AT262,"○",IF(AR263&gt;AT263,"○","×")),IF(AR262&gt;AT262,IF(AR263&gt;AT263,"○","×"),"×")),"")</f>
        <v>○</v>
      </c>
      <c r="AV261" s="110">
        <v>11</v>
      </c>
      <c r="AW261" s="113" t="str">
        <f t="shared" ref="AW261:AW266" si="80">IF(AV261="","","-")</f>
        <v>-</v>
      </c>
      <c r="AX261" s="114">
        <v>15</v>
      </c>
      <c r="AY261" s="528" t="str">
        <f>IF(AV261&lt;&gt;"",IF(AV261&gt;AX261,IF(AV262&gt;AX262,"○",IF(AV263&gt;AX263,"○","×")),IF(AV262&gt;AX262,IF(AV263&gt;AX263,"○","×"),"×")),"")</f>
        <v>×</v>
      </c>
      <c r="AZ261" s="120">
        <v>10</v>
      </c>
      <c r="BA261" s="113" t="str">
        <f t="shared" ref="BA261:BA269" si="81">IF(AZ261="","","-")</f>
        <v>-</v>
      </c>
      <c r="BB261" s="112">
        <v>15</v>
      </c>
      <c r="BC261" s="529" t="str">
        <f>IF(AZ261&lt;&gt;"",IF(AZ261&gt;BB261,IF(AZ262&gt;BB262,"○",IF(AZ263&gt;BB263,"○","×")),IF(AZ262&gt;BB262,IF(AZ263&gt;BB263,"○","×"),"×")),"")</f>
        <v>×</v>
      </c>
      <c r="BD261" s="566" t="s">
        <v>416</v>
      </c>
      <c r="BE261" s="567"/>
      <c r="BF261" s="567"/>
      <c r="BG261" s="568"/>
      <c r="BH261" s="106"/>
      <c r="BI261" s="121"/>
      <c r="BJ261" s="122"/>
      <c r="BK261" s="123"/>
      <c r="BL261" s="124"/>
      <c r="BM261" s="125"/>
      <c r="BN261" s="122"/>
      <c r="BO261" s="122"/>
      <c r="BP261" s="126"/>
    </row>
    <row r="262" spans="1:68" ht="12" customHeight="1" x14ac:dyDescent="0.15">
      <c r="B262" s="28" t="s">
        <v>166</v>
      </c>
      <c r="C262" s="8" t="s">
        <v>168</v>
      </c>
      <c r="D262" s="455"/>
      <c r="E262" s="438"/>
      <c r="F262" s="438"/>
      <c r="G262" s="439"/>
      <c r="H262" s="110">
        <v>15</v>
      </c>
      <c r="I262" s="111" t="str">
        <f>IF(H262="","","-")</f>
        <v>-</v>
      </c>
      <c r="J262" s="127">
        <v>10</v>
      </c>
      <c r="K262" s="503"/>
      <c r="L262" s="110">
        <v>19</v>
      </c>
      <c r="M262" s="111" t="str">
        <f t="shared" si="78"/>
        <v>-</v>
      </c>
      <c r="N262" s="112">
        <v>17</v>
      </c>
      <c r="O262" s="503"/>
      <c r="P262" s="110">
        <v>11</v>
      </c>
      <c r="Q262" s="111" t="str">
        <f t="shared" si="79"/>
        <v>-</v>
      </c>
      <c r="R262" s="112">
        <v>15</v>
      </c>
      <c r="S262" s="506"/>
      <c r="T262" s="495"/>
      <c r="U262" s="496"/>
      <c r="V262" s="496"/>
      <c r="W262" s="497"/>
      <c r="X262" s="106"/>
      <c r="Y262" s="121">
        <f>COUNTIF(D261:S263,"○")</f>
        <v>2</v>
      </c>
      <c r="Z262" s="122">
        <f>COUNTIF(D261:S263,"×")</f>
        <v>1</v>
      </c>
      <c r="AA262" s="129">
        <f>(IF((D261&gt;F261),1,0))+(IF((D262&gt;F262),1,0))+(IF((D263&gt;F263),1,0))+(IF((H261&gt;J261),1,0))+(IF((H262&gt;J262),1,0))+(IF((H263&gt;J263),1,0))+(IF((L261&gt;N261),1,0))+(IF((L262&gt;N262),1,0))+(IF((L263&gt;N263),1,0))+(IF((P261&gt;R261),1,0))+(IF((P262&gt;R262),1,0))+(IF((P263&gt;R263),1,0))</f>
        <v>5</v>
      </c>
      <c r="AB262" s="130">
        <f>(IF((D261&lt;F261),1,0))+(IF((D262&lt;F262),1,0))+(IF((D263&lt;F263),1,0))+(IF((H261&lt;J261),1,0))+(IF((H262&lt;J262),1,0))+(IF((H263&lt;J263),1,0))+(IF((L261&lt;N261),1,0))+(IF((L262&lt;N262),1,0))+(IF((L263&lt;N263),1,0))+(IF((P261&lt;R261),1,0))+(IF((P262&lt;R262),1,0))+(IF((P263&lt;R263),1,0))</f>
        <v>4</v>
      </c>
      <c r="AC262" s="131">
        <f>AA262-AB262</f>
        <v>1</v>
      </c>
      <c r="AD262" s="122">
        <f>SUM(D261:D263,H261:H263,L261:L263,P261:P263)</f>
        <v>126</v>
      </c>
      <c r="AE262" s="122">
        <f>SUM(F261:F263,J261:J263,N261:N263,R261:R263)</f>
        <v>124</v>
      </c>
      <c r="AF262" s="126">
        <f>AD262-AE262</f>
        <v>2</v>
      </c>
      <c r="AG262" s="29"/>
      <c r="AH262" s="29"/>
      <c r="AI262" s="29"/>
      <c r="AJ262" s="29"/>
      <c r="AK262" s="29"/>
      <c r="AL262" s="28" t="s">
        <v>202</v>
      </c>
      <c r="AM262" s="8" t="s">
        <v>74</v>
      </c>
      <c r="AN262" s="455"/>
      <c r="AO262" s="438"/>
      <c r="AP262" s="438"/>
      <c r="AQ262" s="439"/>
      <c r="AR262" s="110">
        <v>18</v>
      </c>
      <c r="AS262" s="111" t="str">
        <f>IF(AR262="","","-")</f>
        <v>-</v>
      </c>
      <c r="AT262" s="127">
        <v>16</v>
      </c>
      <c r="AU262" s="503"/>
      <c r="AV262" s="110">
        <v>5</v>
      </c>
      <c r="AW262" s="111" t="str">
        <f t="shared" si="80"/>
        <v>-</v>
      </c>
      <c r="AX262" s="112">
        <v>15</v>
      </c>
      <c r="AY262" s="503"/>
      <c r="AZ262" s="110">
        <v>9</v>
      </c>
      <c r="BA262" s="111" t="str">
        <f t="shared" si="81"/>
        <v>-</v>
      </c>
      <c r="BB262" s="112">
        <v>15</v>
      </c>
      <c r="BC262" s="506"/>
      <c r="BD262" s="495"/>
      <c r="BE262" s="496"/>
      <c r="BF262" s="496"/>
      <c r="BG262" s="497"/>
      <c r="BH262" s="106"/>
      <c r="BI262" s="121">
        <f>COUNTIF(AN261:BC263,"○")</f>
        <v>1</v>
      </c>
      <c r="BJ262" s="122">
        <f>COUNTIF(AN261:BC263,"×")</f>
        <v>2</v>
      </c>
      <c r="BK262" s="129">
        <f>(IF((AN261&gt;AP261),1,0))+(IF((AN262&gt;AP262),1,0))+(IF((AN263&gt;AP263),1,0))+(IF((AR261&gt;AT261),1,0))+(IF((AR262&gt;AT262),1,0))+(IF((AR263&gt;AT263),1,0))+(IF((AV261&gt;AX261),1,0))+(IF((AV262&gt;AX262),1,0))+(IF((AV263&gt;AX263),1,0))+(IF((AZ261&gt;BB261),1,0))+(IF((AZ262&gt;BB262),1,0))+(IF((AZ263&gt;BB263),1,0))</f>
        <v>2</v>
      </c>
      <c r="BL262" s="130">
        <f>(IF((AN261&lt;AP261),1,0))+(IF((AN262&lt;AP262),1,0))+(IF((AN263&lt;AP263),1,0))+(IF((AR261&lt;AT261),1,0))+(IF((AR262&lt;AT262),1,0))+(IF((AR263&lt;AT263),1,0))+(IF((AV261&lt;AX261),1,0))+(IF((AV262&lt;AX262),1,0))+(IF((AV263&lt;AX263),1,0))+(IF((AZ261&lt;BB261),1,0))+(IF((AZ262&lt;BB262),1,0))+(IF((AZ263&lt;BB263),1,0))</f>
        <v>4</v>
      </c>
      <c r="BM262" s="131">
        <f>BK262-BL262</f>
        <v>-2</v>
      </c>
      <c r="BN262" s="122">
        <f>SUM(AN261:AN263,AR261:AR263,AV261:AV263,AZ261:AZ263)</f>
        <v>68</v>
      </c>
      <c r="BO262" s="122">
        <f>SUM(AP261:AP263,AT261:AT263,AX261:AX263,BB261:BB263)</f>
        <v>89</v>
      </c>
      <c r="BP262" s="126">
        <f>BN262-BO262</f>
        <v>-21</v>
      </c>
    </row>
    <row r="263" spans="1:68" ht="12" customHeight="1" x14ac:dyDescent="0.15">
      <c r="B263" s="11"/>
      <c r="C263" s="32" t="s">
        <v>139</v>
      </c>
      <c r="D263" s="456"/>
      <c r="E263" s="441"/>
      <c r="F263" s="441"/>
      <c r="G263" s="442"/>
      <c r="H263" s="132">
        <v>10</v>
      </c>
      <c r="I263" s="111" t="str">
        <f>IF(H263="","","-")</f>
        <v>-</v>
      </c>
      <c r="J263" s="133">
        <v>15</v>
      </c>
      <c r="K263" s="504"/>
      <c r="L263" s="132">
        <v>15</v>
      </c>
      <c r="M263" s="134" t="str">
        <f t="shared" si="78"/>
        <v>-</v>
      </c>
      <c r="N263" s="133">
        <v>9</v>
      </c>
      <c r="O263" s="503"/>
      <c r="P263" s="132">
        <v>21</v>
      </c>
      <c r="Q263" s="134" t="str">
        <f t="shared" si="79"/>
        <v>-</v>
      </c>
      <c r="R263" s="133">
        <v>20</v>
      </c>
      <c r="S263" s="506"/>
      <c r="T263" s="89">
        <f>Y262</f>
        <v>2</v>
      </c>
      <c r="U263" s="33" t="s">
        <v>2</v>
      </c>
      <c r="V263" s="33">
        <f>Z262</f>
        <v>1</v>
      </c>
      <c r="W263" s="34" t="s">
        <v>1</v>
      </c>
      <c r="X263" s="106"/>
      <c r="Y263" s="121"/>
      <c r="Z263" s="122"/>
      <c r="AA263" s="121"/>
      <c r="AB263" s="122"/>
      <c r="AC263" s="126"/>
      <c r="AD263" s="122"/>
      <c r="AE263" s="122"/>
      <c r="AF263" s="126"/>
      <c r="AG263" s="33"/>
      <c r="AH263" s="33"/>
      <c r="AI263" s="33"/>
      <c r="AJ263" s="33"/>
      <c r="AK263" s="33"/>
      <c r="AL263" s="11"/>
      <c r="AM263" s="12" t="s">
        <v>313</v>
      </c>
      <c r="AN263" s="456"/>
      <c r="AO263" s="441"/>
      <c r="AP263" s="441"/>
      <c r="AQ263" s="442"/>
      <c r="AR263" s="132"/>
      <c r="AS263" s="111" t="str">
        <f>IF(AR263="","","-")</f>
        <v/>
      </c>
      <c r="AT263" s="133"/>
      <c r="AU263" s="504"/>
      <c r="AV263" s="132"/>
      <c r="AW263" s="134" t="str">
        <f t="shared" si="80"/>
        <v/>
      </c>
      <c r="AX263" s="133"/>
      <c r="AY263" s="503"/>
      <c r="AZ263" s="132"/>
      <c r="BA263" s="134" t="str">
        <f t="shared" si="81"/>
        <v/>
      </c>
      <c r="BB263" s="133"/>
      <c r="BC263" s="506"/>
      <c r="BD263" s="89">
        <f>BI262</f>
        <v>1</v>
      </c>
      <c r="BE263" s="33" t="s">
        <v>2</v>
      </c>
      <c r="BF263" s="33">
        <f>BJ262</f>
        <v>2</v>
      </c>
      <c r="BG263" s="34" t="s">
        <v>1</v>
      </c>
      <c r="BH263" s="106"/>
      <c r="BI263" s="121"/>
      <c r="BJ263" s="122"/>
      <c r="BK263" s="121"/>
      <c r="BL263" s="122"/>
      <c r="BM263" s="126"/>
      <c r="BN263" s="122"/>
      <c r="BO263" s="122"/>
      <c r="BP263" s="126"/>
    </row>
    <row r="264" spans="1:68" ht="12" customHeight="1" x14ac:dyDescent="0.15">
      <c r="B264" s="28" t="s">
        <v>293</v>
      </c>
      <c r="C264" s="6" t="s">
        <v>34</v>
      </c>
      <c r="D264" s="138">
        <f>IF(J261="","",J261)</f>
        <v>15</v>
      </c>
      <c r="E264" s="111" t="str">
        <f t="shared" ref="E264:E272" si="82">IF(D264="","","-")</f>
        <v>-</v>
      </c>
      <c r="F264" s="139">
        <f>IF(H261="","",H261)</f>
        <v>9</v>
      </c>
      <c r="G264" s="431" t="str">
        <f>IF(K261="","",IF(K261="○","×",IF(K261="×","○")))</f>
        <v>○</v>
      </c>
      <c r="H264" s="434"/>
      <c r="I264" s="435"/>
      <c r="J264" s="435"/>
      <c r="K264" s="436"/>
      <c r="L264" s="110">
        <v>12</v>
      </c>
      <c r="M264" s="111" t="str">
        <f t="shared" si="78"/>
        <v>-</v>
      </c>
      <c r="N264" s="112">
        <v>15</v>
      </c>
      <c r="O264" s="539" t="str">
        <f>IF(L264&lt;&gt;"",IF(L264&gt;N264,IF(L265&gt;N265,"○",IF(L266&gt;N266,"○","×")),IF(L265&gt;N265,IF(L266&gt;N266,"○","×"),"×")),"")</f>
        <v>○</v>
      </c>
      <c r="P264" s="110">
        <v>15</v>
      </c>
      <c r="Q264" s="111" t="str">
        <f t="shared" si="79"/>
        <v>-</v>
      </c>
      <c r="R264" s="112">
        <v>10</v>
      </c>
      <c r="S264" s="505" t="str">
        <f>IF(P264&lt;&gt;"",IF(P264&gt;R264,IF(P265&gt;R265,"○",IF(P266&gt;R266,"○","×")),IF(P265&gt;R265,IF(P266&gt;R266,"○","×"),"×")),"")</f>
        <v>○</v>
      </c>
      <c r="T264" s="492" t="s">
        <v>414</v>
      </c>
      <c r="U264" s="493"/>
      <c r="V264" s="493"/>
      <c r="W264" s="494"/>
      <c r="X264" s="106"/>
      <c r="Y264" s="123"/>
      <c r="Z264" s="124"/>
      <c r="AA264" s="123"/>
      <c r="AB264" s="124"/>
      <c r="AC264" s="125"/>
      <c r="AD264" s="124"/>
      <c r="AE264" s="124"/>
      <c r="AF264" s="125"/>
      <c r="AG264" s="29"/>
      <c r="AH264" s="29"/>
      <c r="AI264" s="29"/>
      <c r="AJ264" s="29"/>
      <c r="AK264" s="29"/>
      <c r="AL264" s="28" t="s">
        <v>141</v>
      </c>
      <c r="AM264" s="6" t="s">
        <v>140</v>
      </c>
      <c r="AN264" s="138">
        <f>IF(AT261="","",AT261)</f>
        <v>13</v>
      </c>
      <c r="AO264" s="111" t="str">
        <f t="shared" ref="AO264:AO272" si="83">IF(AN264="","","-")</f>
        <v>-</v>
      </c>
      <c r="AP264" s="139">
        <f>IF(AR261="","",AR261)</f>
        <v>15</v>
      </c>
      <c r="AQ264" s="431" t="str">
        <f>IF(AU261="","",IF(AU261="○","×",IF(AU261="×","○")))</f>
        <v>×</v>
      </c>
      <c r="AR264" s="434"/>
      <c r="AS264" s="435"/>
      <c r="AT264" s="435"/>
      <c r="AU264" s="436"/>
      <c r="AV264" s="110">
        <v>12</v>
      </c>
      <c r="AW264" s="111" t="str">
        <f t="shared" si="80"/>
        <v>-</v>
      </c>
      <c r="AX264" s="112">
        <v>15</v>
      </c>
      <c r="AY264" s="539" t="str">
        <f>IF(AV264&lt;&gt;"",IF(AV264&gt;AX264,IF(AV265&gt;AX265,"○",IF(AV266&gt;AX266,"○","×")),IF(AV265&gt;AX265,IF(AV266&gt;AX266,"○","×"),"×")),"")</f>
        <v>×</v>
      </c>
      <c r="AZ264" s="110">
        <v>12</v>
      </c>
      <c r="BA264" s="111" t="str">
        <f t="shared" si="81"/>
        <v>-</v>
      </c>
      <c r="BB264" s="112">
        <v>15</v>
      </c>
      <c r="BC264" s="505" t="str">
        <f>IF(AZ264&lt;&gt;"",IF(AZ264&gt;BB264,IF(AZ265&gt;BB265,"○",IF(AZ266&gt;BB266,"○","×")),IF(AZ265&gt;BB265,IF(AZ266&gt;BB266,"○","×"),"×")),"")</f>
        <v>×</v>
      </c>
      <c r="BD264" s="492" t="s">
        <v>417</v>
      </c>
      <c r="BE264" s="493"/>
      <c r="BF264" s="493"/>
      <c r="BG264" s="494"/>
      <c r="BH264" s="106"/>
      <c r="BI264" s="123"/>
      <c r="BJ264" s="124"/>
      <c r="BK264" s="123"/>
      <c r="BL264" s="124"/>
      <c r="BM264" s="125"/>
      <c r="BN264" s="124"/>
      <c r="BO264" s="124"/>
      <c r="BP264" s="125"/>
    </row>
    <row r="265" spans="1:68" ht="12" customHeight="1" x14ac:dyDescent="0.15">
      <c r="B265" s="28" t="s">
        <v>291</v>
      </c>
      <c r="C265" s="8" t="s">
        <v>290</v>
      </c>
      <c r="D265" s="138">
        <f>IF(J262="","",J262)</f>
        <v>10</v>
      </c>
      <c r="E265" s="111" t="str">
        <f t="shared" si="82"/>
        <v>-</v>
      </c>
      <c r="F265" s="139">
        <f>IF(H262="","",H262)</f>
        <v>15</v>
      </c>
      <c r="G265" s="432" t="str">
        <f>IF(I262="","",I262)</f>
        <v>-</v>
      </c>
      <c r="H265" s="437"/>
      <c r="I265" s="438"/>
      <c r="J265" s="438"/>
      <c r="K265" s="439"/>
      <c r="L265" s="110">
        <v>15</v>
      </c>
      <c r="M265" s="111" t="str">
        <f t="shared" si="78"/>
        <v>-</v>
      </c>
      <c r="N265" s="112">
        <v>9</v>
      </c>
      <c r="O265" s="503"/>
      <c r="P265" s="110">
        <v>15</v>
      </c>
      <c r="Q265" s="111" t="str">
        <f t="shared" si="79"/>
        <v>-</v>
      </c>
      <c r="R265" s="112">
        <v>13</v>
      </c>
      <c r="S265" s="506"/>
      <c r="T265" s="495"/>
      <c r="U265" s="496"/>
      <c r="V265" s="496"/>
      <c r="W265" s="497"/>
      <c r="X265" s="106"/>
      <c r="Y265" s="121">
        <f>COUNTIF(D264:S266,"○")</f>
        <v>3</v>
      </c>
      <c r="Z265" s="122">
        <f>COUNTIF(D264:S266,"×")</f>
        <v>0</v>
      </c>
      <c r="AA265" s="129">
        <f>(IF((D264&gt;F264),1,0))+(IF((D265&gt;F265),1,0))+(IF((D266&gt;F266),1,0))+(IF((H264&gt;J264),1,0))+(IF((H265&gt;J265),1,0))+(IF((H266&gt;J266),1,0))+(IF((L264&gt;N264),1,0))+(IF((L265&gt;N265),1,0))+(IF((L266&gt;N266),1,0))+(IF((P264&gt;R264),1,0))+(IF((P265&gt;R265),1,0))+(IF((P266&gt;R266),1,0))</f>
        <v>6</v>
      </c>
      <c r="AB265" s="130">
        <f>(IF((D264&lt;F264),1,0))+(IF((D265&lt;F265),1,0))+(IF((D266&lt;F266),1,0))+(IF((H264&lt;J264),1,0))+(IF((H265&lt;J265),1,0))+(IF((H266&lt;J266),1,0))+(IF((L264&lt;N264),1,0))+(IF((L265&lt;N265),1,0))+(IF((L266&lt;N266),1,0))+(IF((P264&lt;R264),1,0))+(IF((P265&lt;R265),1,0))+(IF((P266&lt;R266),1,0))</f>
        <v>2</v>
      </c>
      <c r="AC265" s="131">
        <f>AA265-AB265</f>
        <v>4</v>
      </c>
      <c r="AD265" s="122">
        <f>SUM(D264:D266,H264:H266,L264:L266,P264:P266)</f>
        <v>112</v>
      </c>
      <c r="AE265" s="122">
        <f>SUM(F264:F266,J264:J266,N264:N266,R264:R266)</f>
        <v>93</v>
      </c>
      <c r="AF265" s="126">
        <f>AD265-AE265</f>
        <v>19</v>
      </c>
      <c r="AG265" s="29"/>
      <c r="AH265" s="29"/>
      <c r="AI265" s="29"/>
      <c r="AJ265" s="29"/>
      <c r="AK265" s="29"/>
      <c r="AL265" s="28" t="s">
        <v>137</v>
      </c>
      <c r="AM265" s="8" t="s">
        <v>140</v>
      </c>
      <c r="AN265" s="138">
        <f>IF(AT262="","",AT262)</f>
        <v>16</v>
      </c>
      <c r="AO265" s="111" t="str">
        <f t="shared" si="83"/>
        <v>-</v>
      </c>
      <c r="AP265" s="139">
        <f>IF(AR262="","",AR262)</f>
        <v>18</v>
      </c>
      <c r="AQ265" s="432" t="str">
        <f>IF(AS262="","",AS262)</f>
        <v>-</v>
      </c>
      <c r="AR265" s="437"/>
      <c r="AS265" s="438"/>
      <c r="AT265" s="438"/>
      <c r="AU265" s="439"/>
      <c r="AV265" s="110">
        <v>8</v>
      </c>
      <c r="AW265" s="111" t="str">
        <f t="shared" si="80"/>
        <v>-</v>
      </c>
      <c r="AX265" s="112">
        <v>15</v>
      </c>
      <c r="AY265" s="503"/>
      <c r="AZ265" s="110">
        <v>10</v>
      </c>
      <c r="BA265" s="111" t="str">
        <f t="shared" si="81"/>
        <v>-</v>
      </c>
      <c r="BB265" s="112">
        <v>15</v>
      </c>
      <c r="BC265" s="506"/>
      <c r="BD265" s="495"/>
      <c r="BE265" s="496"/>
      <c r="BF265" s="496"/>
      <c r="BG265" s="497"/>
      <c r="BH265" s="106"/>
      <c r="BI265" s="121">
        <f>COUNTIF(AN264:BC266,"○")</f>
        <v>0</v>
      </c>
      <c r="BJ265" s="122">
        <f>COUNTIF(AN264:BC266,"×")</f>
        <v>3</v>
      </c>
      <c r="BK265" s="129">
        <f>(IF((AN264&gt;AP264),1,0))+(IF((AN265&gt;AP265),1,0))+(IF((AN266&gt;AP266),1,0))+(IF((AR264&gt;AT264),1,0))+(IF((AR265&gt;AT265),1,0))+(IF((AR266&gt;AT266),1,0))+(IF((AV264&gt;AX264),1,0))+(IF((AV265&gt;AX265),1,0))+(IF((AV266&gt;AX266),1,0))+(IF((AZ264&gt;BB264),1,0))+(IF((AZ265&gt;BB265),1,0))+(IF((AZ266&gt;BB266),1,0))</f>
        <v>0</v>
      </c>
      <c r="BL265" s="130">
        <f>(IF((AN264&lt;AP264),1,0))+(IF((AN265&lt;AP265),1,0))+(IF((AN266&lt;AP266),1,0))+(IF((AR264&lt;AT264),1,0))+(IF((AR265&lt;AT265),1,0))+(IF((AR266&lt;AT266),1,0))+(IF((AV264&lt;AX264),1,0))+(IF((AV265&lt;AX265),1,0))+(IF((AV266&lt;AX266),1,0))+(IF((AZ264&lt;BB264),1,0))+(IF((AZ265&lt;BB265),1,0))+(IF((AZ266&lt;BB266),1,0))</f>
        <v>6</v>
      </c>
      <c r="BM265" s="131">
        <f>BK265-BL265</f>
        <v>-6</v>
      </c>
      <c r="BN265" s="122">
        <f>SUM(AN264:AN266,AR264:AR266,AV264:AV266,AZ264:AZ266)</f>
        <v>71</v>
      </c>
      <c r="BO265" s="122">
        <f>SUM(AP264:AP266,AT264:AT266,AX264:AX266,BB264:BB266)</f>
        <v>93</v>
      </c>
      <c r="BP265" s="126">
        <f>BN265-BO265</f>
        <v>-22</v>
      </c>
    </row>
    <row r="266" spans="1:68" ht="12" customHeight="1" x14ac:dyDescent="0.15">
      <c r="B266" s="11"/>
      <c r="C266" s="12" t="s">
        <v>130</v>
      </c>
      <c r="D266" s="149">
        <f>IF(J263="","",J263)</f>
        <v>15</v>
      </c>
      <c r="E266" s="111" t="str">
        <f t="shared" si="82"/>
        <v>-</v>
      </c>
      <c r="F266" s="150">
        <f>IF(H263="","",H263)</f>
        <v>10</v>
      </c>
      <c r="G266" s="433" t="str">
        <f>IF(I263="","",I263)</f>
        <v>-</v>
      </c>
      <c r="H266" s="440"/>
      <c r="I266" s="441"/>
      <c r="J266" s="441"/>
      <c r="K266" s="442"/>
      <c r="L266" s="132">
        <v>15</v>
      </c>
      <c r="M266" s="111" t="str">
        <f t="shared" si="78"/>
        <v>-</v>
      </c>
      <c r="N266" s="133">
        <v>12</v>
      </c>
      <c r="O266" s="504"/>
      <c r="P266" s="132"/>
      <c r="Q266" s="134" t="str">
        <f t="shared" si="79"/>
        <v/>
      </c>
      <c r="R266" s="133"/>
      <c r="S266" s="507"/>
      <c r="T266" s="89">
        <f>Y265</f>
        <v>3</v>
      </c>
      <c r="U266" s="33" t="s">
        <v>2</v>
      </c>
      <c r="V266" s="33">
        <f>Z265</f>
        <v>0</v>
      </c>
      <c r="W266" s="34" t="s">
        <v>1</v>
      </c>
      <c r="X266" s="106"/>
      <c r="Y266" s="156"/>
      <c r="Z266" s="157"/>
      <c r="AA266" s="156"/>
      <c r="AB266" s="157"/>
      <c r="AC266" s="158"/>
      <c r="AD266" s="157"/>
      <c r="AE266" s="157"/>
      <c r="AF266" s="158"/>
      <c r="AG266" s="33"/>
      <c r="AH266" s="33"/>
      <c r="AI266" s="33"/>
      <c r="AJ266" s="33"/>
      <c r="AK266" s="33"/>
      <c r="AL266" s="11"/>
      <c r="AM266" s="12" t="s">
        <v>139</v>
      </c>
      <c r="AN266" s="149" t="str">
        <f>IF(AT263="","",AT263)</f>
        <v/>
      </c>
      <c r="AO266" s="111" t="str">
        <f t="shared" si="83"/>
        <v/>
      </c>
      <c r="AP266" s="150" t="str">
        <f>IF(AR263="","",AR263)</f>
        <v/>
      </c>
      <c r="AQ266" s="433" t="str">
        <f>IF(AS263="","",AS263)</f>
        <v/>
      </c>
      <c r="AR266" s="440"/>
      <c r="AS266" s="441"/>
      <c r="AT266" s="441"/>
      <c r="AU266" s="442"/>
      <c r="AV266" s="132"/>
      <c r="AW266" s="111" t="str">
        <f t="shared" si="80"/>
        <v/>
      </c>
      <c r="AX266" s="133"/>
      <c r="AY266" s="504"/>
      <c r="AZ266" s="132"/>
      <c r="BA266" s="134" t="str">
        <f t="shared" si="81"/>
        <v/>
      </c>
      <c r="BB266" s="133"/>
      <c r="BC266" s="507"/>
      <c r="BD266" s="89">
        <f>BI265</f>
        <v>0</v>
      </c>
      <c r="BE266" s="33" t="s">
        <v>2</v>
      </c>
      <c r="BF266" s="33">
        <f>BJ265</f>
        <v>3</v>
      </c>
      <c r="BG266" s="34" t="s">
        <v>1</v>
      </c>
      <c r="BH266" s="106"/>
      <c r="BI266" s="156"/>
      <c r="BJ266" s="157"/>
      <c r="BK266" s="156"/>
      <c r="BL266" s="157"/>
      <c r="BM266" s="158"/>
      <c r="BN266" s="157"/>
      <c r="BO266" s="157"/>
      <c r="BP266" s="158"/>
    </row>
    <row r="267" spans="1:68" ht="12" customHeight="1" x14ac:dyDescent="0.15">
      <c r="B267" s="7" t="s">
        <v>226</v>
      </c>
      <c r="C267" s="8" t="s">
        <v>225</v>
      </c>
      <c r="D267" s="138">
        <f>IF(N261="","",N261)</f>
        <v>15</v>
      </c>
      <c r="E267" s="141" t="str">
        <f t="shared" si="82"/>
        <v>-</v>
      </c>
      <c r="F267" s="139">
        <f>IF(L261="","",L261)</f>
        <v>11</v>
      </c>
      <c r="G267" s="431" t="str">
        <f>IF(O261="","",IF(O261="○","×",IF(O261="×","○")))</f>
        <v>×</v>
      </c>
      <c r="H267" s="159">
        <f>IF(N264="","",N264)</f>
        <v>15</v>
      </c>
      <c r="I267" s="111" t="str">
        <f t="shared" ref="I267:I272" si="84">IF(H267="","","-")</f>
        <v>-</v>
      </c>
      <c r="J267" s="139">
        <f>IF(L264="","",L264)</f>
        <v>12</v>
      </c>
      <c r="K267" s="431" t="str">
        <f>IF(O264="","",IF(O264="○","×",IF(O264="×","○")))</f>
        <v>×</v>
      </c>
      <c r="L267" s="434"/>
      <c r="M267" s="435"/>
      <c r="N267" s="435"/>
      <c r="O267" s="436"/>
      <c r="P267" s="110">
        <v>15</v>
      </c>
      <c r="Q267" s="111" t="str">
        <f t="shared" si="79"/>
        <v>-</v>
      </c>
      <c r="R267" s="112">
        <v>4</v>
      </c>
      <c r="S267" s="506" t="str">
        <f>IF(P267&lt;&gt;"",IF(P267&gt;R267,IF(P268&gt;R268,"○",IF(P269&gt;R269,"○","×")),IF(P268&gt;R268,IF(P269&gt;R269,"○","×"),"×")),"")</f>
        <v>○</v>
      </c>
      <c r="T267" s="492" t="s">
        <v>416</v>
      </c>
      <c r="U267" s="493"/>
      <c r="V267" s="493"/>
      <c r="W267" s="494"/>
      <c r="X267" s="106"/>
      <c r="Y267" s="121"/>
      <c r="Z267" s="122"/>
      <c r="AA267" s="121"/>
      <c r="AB267" s="122"/>
      <c r="AC267" s="126"/>
      <c r="AD267" s="122"/>
      <c r="AE267" s="122"/>
      <c r="AF267" s="126"/>
      <c r="AG267" s="29"/>
      <c r="AH267" s="29"/>
      <c r="AI267" s="29"/>
      <c r="AJ267" s="29"/>
      <c r="AK267" s="29"/>
      <c r="AL267" s="7" t="s">
        <v>251</v>
      </c>
      <c r="AM267" s="8" t="s">
        <v>37</v>
      </c>
      <c r="AN267" s="138">
        <f>IF(AX261="","",AX261)</f>
        <v>15</v>
      </c>
      <c r="AO267" s="141" t="str">
        <f t="shared" si="83"/>
        <v>-</v>
      </c>
      <c r="AP267" s="139">
        <f>IF(AV261="","",AV261)</f>
        <v>11</v>
      </c>
      <c r="AQ267" s="431" t="str">
        <f>IF(AY261="","",IF(AY261="○","×",IF(AY261="×","○")))</f>
        <v>○</v>
      </c>
      <c r="AR267" s="159">
        <f>IF(AX264="","",AX264)</f>
        <v>15</v>
      </c>
      <c r="AS267" s="111" t="str">
        <f t="shared" ref="AS267:AS272" si="85">IF(AR267="","","-")</f>
        <v>-</v>
      </c>
      <c r="AT267" s="139">
        <f>IF(AV264="","",AV264)</f>
        <v>12</v>
      </c>
      <c r="AU267" s="431" t="str">
        <f>IF(AY264="","",IF(AY264="○","×",IF(AY264="×","○")))</f>
        <v>○</v>
      </c>
      <c r="AV267" s="434"/>
      <c r="AW267" s="435"/>
      <c r="AX267" s="435"/>
      <c r="AY267" s="436"/>
      <c r="AZ267" s="110">
        <v>15</v>
      </c>
      <c r="BA267" s="111" t="str">
        <f t="shared" si="81"/>
        <v>-</v>
      </c>
      <c r="BB267" s="112">
        <v>6</v>
      </c>
      <c r="BC267" s="506" t="str">
        <f>IF(AZ267&lt;&gt;"",IF(AZ267&gt;BB267,IF(AZ268&gt;BB268,"○",IF(AZ269&gt;BB269,"○","×")),IF(AZ268&gt;BB268,IF(AZ269&gt;BB269,"○","×"),"×")),"")</f>
        <v>○</v>
      </c>
      <c r="BD267" s="492" t="s">
        <v>414</v>
      </c>
      <c r="BE267" s="493"/>
      <c r="BF267" s="493"/>
      <c r="BG267" s="494"/>
      <c r="BH267" s="106"/>
      <c r="BI267" s="121"/>
      <c r="BJ267" s="122"/>
      <c r="BK267" s="121"/>
      <c r="BL267" s="122"/>
      <c r="BM267" s="126"/>
      <c r="BN267" s="122"/>
      <c r="BO267" s="122"/>
      <c r="BP267" s="126"/>
    </row>
    <row r="268" spans="1:68" ht="12" customHeight="1" x14ac:dyDescent="0.15">
      <c r="B268" s="7" t="s">
        <v>224</v>
      </c>
      <c r="C268" s="8" t="s">
        <v>31</v>
      </c>
      <c r="D268" s="138">
        <f>IF(N262="","",N262)</f>
        <v>17</v>
      </c>
      <c r="E268" s="111" t="str">
        <f t="shared" si="82"/>
        <v>-</v>
      </c>
      <c r="F268" s="139">
        <f>IF(L262="","",L262)</f>
        <v>19</v>
      </c>
      <c r="G268" s="432" t="str">
        <f>IF(I265="","",I265)</f>
        <v/>
      </c>
      <c r="H268" s="159">
        <f>IF(N265="","",N265)</f>
        <v>9</v>
      </c>
      <c r="I268" s="111" t="str">
        <f t="shared" si="84"/>
        <v>-</v>
      </c>
      <c r="J268" s="139">
        <f>IF(L265="","",L265)</f>
        <v>15</v>
      </c>
      <c r="K268" s="432" t="str">
        <f>IF(M265="","",M265)</f>
        <v>-</v>
      </c>
      <c r="L268" s="437"/>
      <c r="M268" s="438"/>
      <c r="N268" s="438"/>
      <c r="O268" s="439"/>
      <c r="P268" s="110">
        <v>15</v>
      </c>
      <c r="Q268" s="111" t="str">
        <f t="shared" si="79"/>
        <v>-</v>
      </c>
      <c r="R268" s="112">
        <v>4</v>
      </c>
      <c r="S268" s="506"/>
      <c r="T268" s="495"/>
      <c r="U268" s="496"/>
      <c r="V268" s="496"/>
      <c r="W268" s="497"/>
      <c r="X268" s="106"/>
      <c r="Y268" s="121">
        <f>COUNTIF(D267:S269,"○")</f>
        <v>1</v>
      </c>
      <c r="Z268" s="122">
        <f>COUNTIF(D267:S269,"×")</f>
        <v>2</v>
      </c>
      <c r="AA268" s="129">
        <f>(IF((D267&gt;F267),1,0))+(IF((D268&gt;F268),1,0))+(IF((D269&gt;F269),1,0))+(IF((H267&gt;J267),1,0))+(IF((H268&gt;J268),1,0))+(IF((H269&gt;J269),1,0))+(IF((L267&gt;N267),1,0))+(IF((L268&gt;N268),1,0))+(IF((L269&gt;N269),1,0))+(IF((P267&gt;R267),1,0))+(IF((P268&gt;R268),1,0))+(IF((P269&gt;R269),1,0))</f>
        <v>4</v>
      </c>
      <c r="AB268" s="130">
        <f>(IF((D267&lt;F267),1,0))+(IF((D268&lt;F268),1,0))+(IF((D269&lt;F269),1,0))+(IF((H267&lt;J267),1,0))+(IF((H268&lt;J268),1,0))+(IF((H269&lt;J269),1,0))+(IF((L267&lt;N267),1,0))+(IF((L268&lt;N268),1,0))+(IF((L269&lt;N269),1,0))+(IF((P267&lt;R267),1,0))+(IF((P268&lt;R268),1,0))+(IF((P269&lt;R269),1,0))</f>
        <v>4</v>
      </c>
      <c r="AC268" s="131">
        <f>AA268-AB268</f>
        <v>0</v>
      </c>
      <c r="AD268" s="122">
        <f>SUM(D267:D269,H267:H269,L267:L269,P267:P269)</f>
        <v>107</v>
      </c>
      <c r="AE268" s="122">
        <f>SUM(F267:F269,J267:J269,N267:N269,R267:R269)</f>
        <v>95</v>
      </c>
      <c r="AF268" s="126">
        <f>AD268-AE268</f>
        <v>12</v>
      </c>
      <c r="AG268" s="29"/>
      <c r="AH268" s="29"/>
      <c r="AI268" s="29"/>
      <c r="AJ268" s="29"/>
      <c r="AK268" s="29"/>
      <c r="AL268" s="7" t="s">
        <v>249</v>
      </c>
      <c r="AM268" s="8" t="s">
        <v>37</v>
      </c>
      <c r="AN268" s="138">
        <f>IF(AX262="","",AX262)</f>
        <v>15</v>
      </c>
      <c r="AO268" s="111" t="str">
        <f t="shared" si="83"/>
        <v>-</v>
      </c>
      <c r="AP268" s="139">
        <f>IF(AV262="","",AV262)</f>
        <v>5</v>
      </c>
      <c r="AQ268" s="432" t="str">
        <f>IF(AS265="","",AS265)</f>
        <v/>
      </c>
      <c r="AR268" s="159">
        <f>IF(AX265="","",AX265)</f>
        <v>15</v>
      </c>
      <c r="AS268" s="111" t="str">
        <f t="shared" si="85"/>
        <v>-</v>
      </c>
      <c r="AT268" s="139">
        <f>IF(AV265="","",AV265)</f>
        <v>8</v>
      </c>
      <c r="AU268" s="432" t="str">
        <f>IF(AW265="","",AW265)</f>
        <v>-</v>
      </c>
      <c r="AV268" s="437"/>
      <c r="AW268" s="438"/>
      <c r="AX268" s="438"/>
      <c r="AY268" s="439"/>
      <c r="AZ268" s="110">
        <v>15</v>
      </c>
      <c r="BA268" s="111" t="str">
        <f t="shared" si="81"/>
        <v>-</v>
      </c>
      <c r="BB268" s="112">
        <v>10</v>
      </c>
      <c r="BC268" s="506"/>
      <c r="BD268" s="495"/>
      <c r="BE268" s="496"/>
      <c r="BF268" s="496"/>
      <c r="BG268" s="497"/>
      <c r="BH268" s="106"/>
      <c r="BI268" s="121">
        <f>COUNTIF(AN267:BC269,"○")</f>
        <v>3</v>
      </c>
      <c r="BJ268" s="122">
        <f>COUNTIF(AN267:BC269,"×")</f>
        <v>0</v>
      </c>
      <c r="BK268" s="129">
        <f>(IF((AN267&gt;AP267),1,0))+(IF((AN268&gt;AP268),1,0))+(IF((AN269&gt;AP269),1,0))+(IF((AR267&gt;AT267),1,0))+(IF((AR268&gt;AT268),1,0))+(IF((AR269&gt;AT269),1,0))+(IF((AV267&gt;AX267),1,0))+(IF((AV268&gt;AX268),1,0))+(IF((AV269&gt;AX269),1,0))+(IF((AZ267&gt;BB267),1,0))+(IF((AZ268&gt;BB268),1,0))+(IF((AZ269&gt;BB269),1,0))</f>
        <v>6</v>
      </c>
      <c r="BL268" s="130">
        <f>(IF((AN267&lt;AP267),1,0))+(IF((AN268&lt;AP268),1,0))+(IF((AN269&lt;AP269),1,0))+(IF((AR267&lt;AT267),1,0))+(IF((AR268&lt;AT268),1,0))+(IF((AR269&lt;AT269),1,0))+(IF((AV267&lt;AX267),1,0))+(IF((AV268&lt;AX268),1,0))+(IF((AV269&lt;AX269),1,0))+(IF((AZ267&lt;BB267),1,0))+(IF((AZ268&lt;BB268),1,0))+(IF((AZ269&lt;BB269),1,0))</f>
        <v>0</v>
      </c>
      <c r="BM268" s="131">
        <f>BK268-BL268</f>
        <v>6</v>
      </c>
      <c r="BN268" s="122">
        <f>SUM(AN267:AN269,AR267:AR269,AV267:AV269,AZ267:AZ269)</f>
        <v>90</v>
      </c>
      <c r="BO268" s="122">
        <f>SUM(AP267:AP269,AT267:AT269,AX267:AX269,BB267:BB269)</f>
        <v>52</v>
      </c>
      <c r="BP268" s="126">
        <f>BN268-BO268</f>
        <v>38</v>
      </c>
    </row>
    <row r="269" spans="1:68" ht="12" customHeight="1" x14ac:dyDescent="0.15">
      <c r="B269" s="11"/>
      <c r="C269" s="12" t="s">
        <v>106</v>
      </c>
      <c r="D269" s="149">
        <f>IF(N263="","",N263)</f>
        <v>9</v>
      </c>
      <c r="E269" s="134" t="str">
        <f t="shared" si="82"/>
        <v>-</v>
      </c>
      <c r="F269" s="150">
        <f>IF(L263="","",L263)</f>
        <v>15</v>
      </c>
      <c r="G269" s="433" t="str">
        <f>IF(I266="","",I266)</f>
        <v/>
      </c>
      <c r="H269" s="160">
        <f>IF(N266="","",N266)</f>
        <v>12</v>
      </c>
      <c r="I269" s="111" t="str">
        <f t="shared" si="84"/>
        <v>-</v>
      </c>
      <c r="J269" s="150">
        <f>IF(L266="","",L266)</f>
        <v>15</v>
      </c>
      <c r="K269" s="433" t="str">
        <f>IF(M266="","",M266)</f>
        <v>-</v>
      </c>
      <c r="L269" s="440"/>
      <c r="M269" s="441"/>
      <c r="N269" s="441"/>
      <c r="O269" s="442"/>
      <c r="P269" s="132"/>
      <c r="Q269" s="111" t="str">
        <f t="shared" si="79"/>
        <v/>
      </c>
      <c r="R269" s="133"/>
      <c r="S269" s="507"/>
      <c r="T269" s="89">
        <f>Y268</f>
        <v>1</v>
      </c>
      <c r="U269" s="33" t="s">
        <v>2</v>
      </c>
      <c r="V269" s="33">
        <f>Z268</f>
        <v>2</v>
      </c>
      <c r="W269" s="34" t="s">
        <v>1</v>
      </c>
      <c r="X269" s="106"/>
      <c r="Y269" s="121"/>
      <c r="Z269" s="122"/>
      <c r="AA269" s="121"/>
      <c r="AB269" s="122"/>
      <c r="AC269" s="126"/>
      <c r="AD269" s="122"/>
      <c r="AE269" s="122"/>
      <c r="AF269" s="126"/>
      <c r="AG269" s="33"/>
      <c r="AH269" s="33"/>
      <c r="AI269" s="33"/>
      <c r="AJ269" s="33"/>
      <c r="AK269" s="33"/>
      <c r="AL269" s="11"/>
      <c r="AM269" s="32" t="s">
        <v>90</v>
      </c>
      <c r="AN269" s="149" t="str">
        <f>IF(AX263="","",AX263)</f>
        <v/>
      </c>
      <c r="AO269" s="134" t="str">
        <f t="shared" si="83"/>
        <v/>
      </c>
      <c r="AP269" s="150" t="str">
        <f>IF(AV263="","",AV263)</f>
        <v/>
      </c>
      <c r="AQ269" s="433" t="str">
        <f>IF(AS266="","",AS266)</f>
        <v/>
      </c>
      <c r="AR269" s="160" t="str">
        <f>IF(AX266="","",AX266)</f>
        <v/>
      </c>
      <c r="AS269" s="111" t="str">
        <f t="shared" si="85"/>
        <v/>
      </c>
      <c r="AT269" s="150" t="str">
        <f>IF(AV266="","",AV266)</f>
        <v/>
      </c>
      <c r="AU269" s="433" t="str">
        <f>IF(AW266="","",AW266)</f>
        <v/>
      </c>
      <c r="AV269" s="440"/>
      <c r="AW269" s="441"/>
      <c r="AX269" s="441"/>
      <c r="AY269" s="442"/>
      <c r="AZ269" s="132"/>
      <c r="BA269" s="111" t="str">
        <f t="shared" si="81"/>
        <v/>
      </c>
      <c r="BB269" s="133"/>
      <c r="BC269" s="507"/>
      <c r="BD269" s="89">
        <f>BI268</f>
        <v>3</v>
      </c>
      <c r="BE269" s="33" t="s">
        <v>2</v>
      </c>
      <c r="BF269" s="33">
        <f>BJ268</f>
        <v>0</v>
      </c>
      <c r="BG269" s="34" t="s">
        <v>1</v>
      </c>
      <c r="BH269" s="106"/>
      <c r="BI269" s="121"/>
      <c r="BJ269" s="122"/>
      <c r="BK269" s="121"/>
      <c r="BL269" s="122"/>
      <c r="BM269" s="126"/>
      <c r="BN269" s="122"/>
      <c r="BO269" s="122"/>
      <c r="BP269" s="126"/>
    </row>
    <row r="270" spans="1:68" ht="12" customHeight="1" x14ac:dyDescent="0.15">
      <c r="B270" s="28" t="s">
        <v>271</v>
      </c>
      <c r="C270" s="8" t="s">
        <v>270</v>
      </c>
      <c r="D270" s="138">
        <f>IF(R261="","",R261)</f>
        <v>8</v>
      </c>
      <c r="E270" s="111" t="str">
        <f t="shared" si="82"/>
        <v>-</v>
      </c>
      <c r="F270" s="139">
        <f>IF(P261="","",P261)</f>
        <v>15</v>
      </c>
      <c r="G270" s="431" t="str">
        <f>IF(S261="","",IF(S261="○","×",IF(S261="×","○")))</f>
        <v>×</v>
      </c>
      <c r="H270" s="159">
        <f>IF(R264="","",R264)</f>
        <v>10</v>
      </c>
      <c r="I270" s="141" t="str">
        <f t="shared" si="84"/>
        <v>-</v>
      </c>
      <c r="J270" s="139">
        <f>IF(P264="","",P264)</f>
        <v>15</v>
      </c>
      <c r="K270" s="431" t="str">
        <f>IF(S264="","",IF(S264="○","×",IF(S264="×","○")))</f>
        <v>×</v>
      </c>
      <c r="L270" s="163">
        <f>IF(R267="","",R267)</f>
        <v>4</v>
      </c>
      <c r="M270" s="111" t="str">
        <f>IF(L270="","","-")</f>
        <v>-</v>
      </c>
      <c r="N270" s="162">
        <f>IF(P267="","",P267)</f>
        <v>15</v>
      </c>
      <c r="O270" s="431" t="str">
        <f>IF(S267="","",IF(S267="○","×",IF(S267="×","○")))</f>
        <v>×</v>
      </c>
      <c r="P270" s="434"/>
      <c r="Q270" s="435"/>
      <c r="R270" s="435"/>
      <c r="S270" s="487"/>
      <c r="T270" s="492" t="s">
        <v>417</v>
      </c>
      <c r="U270" s="493"/>
      <c r="V270" s="493"/>
      <c r="W270" s="494"/>
      <c r="X270" s="106"/>
      <c r="Y270" s="123"/>
      <c r="Z270" s="124"/>
      <c r="AA270" s="123"/>
      <c r="AB270" s="124"/>
      <c r="AC270" s="125"/>
      <c r="AD270" s="124"/>
      <c r="AE270" s="124"/>
      <c r="AF270" s="125"/>
      <c r="AG270" s="29"/>
      <c r="AH270" s="29"/>
      <c r="AI270" s="29"/>
      <c r="AJ270" s="29"/>
      <c r="AK270" s="29"/>
      <c r="AL270" s="5" t="s">
        <v>292</v>
      </c>
      <c r="AM270" s="39" t="s">
        <v>290</v>
      </c>
      <c r="AN270" s="138">
        <f>IF(BB261="","",BB261)</f>
        <v>15</v>
      </c>
      <c r="AO270" s="111" t="str">
        <f t="shared" si="83"/>
        <v>-</v>
      </c>
      <c r="AP270" s="139">
        <f>IF(AZ261="","",AZ261)</f>
        <v>10</v>
      </c>
      <c r="AQ270" s="431" t="str">
        <f>IF(BC261="","",IF(BC261="○","×",IF(BC261="×","○")))</f>
        <v>○</v>
      </c>
      <c r="AR270" s="159">
        <f>IF(BB264="","",BB264)</f>
        <v>15</v>
      </c>
      <c r="AS270" s="141" t="str">
        <f t="shared" si="85"/>
        <v>-</v>
      </c>
      <c r="AT270" s="139">
        <f>IF(AZ264="","",AZ264)</f>
        <v>12</v>
      </c>
      <c r="AU270" s="431" t="str">
        <f>IF(BC264="","",IF(BC264="○","×",IF(BC264="×","○")))</f>
        <v>○</v>
      </c>
      <c r="AV270" s="163">
        <f>IF(BB267="","",BB267)</f>
        <v>6</v>
      </c>
      <c r="AW270" s="111" t="str">
        <f>IF(AV270="","","-")</f>
        <v>-</v>
      </c>
      <c r="AX270" s="162">
        <f>IF(AZ267="","",AZ267)</f>
        <v>15</v>
      </c>
      <c r="AY270" s="431" t="str">
        <f>IF(BC267="","",IF(BC267="○","×",IF(BC267="×","○")))</f>
        <v>×</v>
      </c>
      <c r="AZ270" s="434"/>
      <c r="BA270" s="435"/>
      <c r="BB270" s="435"/>
      <c r="BC270" s="487"/>
      <c r="BD270" s="492" t="s">
        <v>415</v>
      </c>
      <c r="BE270" s="493"/>
      <c r="BF270" s="493"/>
      <c r="BG270" s="494"/>
      <c r="BH270" s="106"/>
      <c r="BI270" s="123"/>
      <c r="BJ270" s="124"/>
      <c r="BK270" s="123"/>
      <c r="BL270" s="124"/>
      <c r="BM270" s="125"/>
      <c r="BN270" s="124"/>
      <c r="BO270" s="124"/>
      <c r="BP270" s="125"/>
    </row>
    <row r="271" spans="1:68" ht="12" customHeight="1" x14ac:dyDescent="0.15">
      <c r="B271" s="28" t="s">
        <v>268</v>
      </c>
      <c r="C271" s="8" t="s">
        <v>270</v>
      </c>
      <c r="D271" s="138">
        <f>IF(R262="","",R262)</f>
        <v>15</v>
      </c>
      <c r="E271" s="111" t="str">
        <f t="shared" si="82"/>
        <v>-</v>
      </c>
      <c r="F271" s="139">
        <f>IF(P262="","",P262)</f>
        <v>11</v>
      </c>
      <c r="G271" s="432" t="str">
        <f>IF(I268="","",I268)</f>
        <v>-</v>
      </c>
      <c r="H271" s="159">
        <f>IF(R265="","",R265)</f>
        <v>13</v>
      </c>
      <c r="I271" s="111" t="str">
        <f t="shared" si="84"/>
        <v>-</v>
      </c>
      <c r="J271" s="139">
        <f>IF(P265="","",P265)</f>
        <v>15</v>
      </c>
      <c r="K271" s="432" t="str">
        <f>IF(M268="","",M268)</f>
        <v/>
      </c>
      <c r="L271" s="159">
        <f>IF(R268="","",R268)</f>
        <v>4</v>
      </c>
      <c r="M271" s="111" t="str">
        <f>IF(L271="","","-")</f>
        <v>-</v>
      </c>
      <c r="N271" s="139">
        <f>IF(P268="","",P268)</f>
        <v>15</v>
      </c>
      <c r="O271" s="432" t="str">
        <f>IF(Q268="","",Q268)</f>
        <v>-</v>
      </c>
      <c r="P271" s="437"/>
      <c r="Q271" s="438"/>
      <c r="R271" s="438"/>
      <c r="S271" s="488"/>
      <c r="T271" s="495"/>
      <c r="U271" s="496"/>
      <c r="V271" s="496"/>
      <c r="W271" s="497"/>
      <c r="X271" s="106"/>
      <c r="Y271" s="121">
        <f>COUNTIF(D270:S272,"○")</f>
        <v>0</v>
      </c>
      <c r="Z271" s="122">
        <f>COUNTIF(D270:S272,"×")</f>
        <v>3</v>
      </c>
      <c r="AA271" s="129">
        <f>(IF((D270&gt;F270),1,0))+(IF((D271&gt;F271),1,0))+(IF((D272&gt;F272),1,0))+(IF((H270&gt;J270),1,0))+(IF((H271&gt;J271),1,0))+(IF((H272&gt;J272),1,0))+(IF((L270&gt;N270),1,0))+(IF((L271&gt;N271),1,0))+(IF((L272&gt;N272),1,0))+(IF((P270&gt;R270),1,0))+(IF((P271&gt;R271),1,0))+(IF((P272&gt;R272),1,0))</f>
        <v>1</v>
      </c>
      <c r="AB271" s="130">
        <f>(IF((D270&lt;F270),1,0))+(IF((D271&lt;F271),1,0))+(IF((D272&lt;F272),1,0))+(IF((H270&lt;J270),1,0))+(IF((H271&lt;J271),1,0))+(IF((H272&lt;J272),1,0))+(IF((L270&lt;N270),1,0))+(IF((L271&lt;N271),1,0))+(IF((L272&lt;N272),1,0))+(IF((P270&lt;R270),1,0))+(IF((P271&lt;R271),1,0))+(IF((P272&lt;R272),1,0))</f>
        <v>6</v>
      </c>
      <c r="AC271" s="131">
        <f>AA271-AB271</f>
        <v>-5</v>
      </c>
      <c r="AD271" s="122">
        <f>SUM(D270:D272,H270:H272,L270:L272,P270:P272)</f>
        <v>74</v>
      </c>
      <c r="AE271" s="122">
        <f>SUM(F270:F272,J270:J272,N270:N272,R270:R272)</f>
        <v>107</v>
      </c>
      <c r="AF271" s="126">
        <f>AD271-AE271</f>
        <v>-33</v>
      </c>
      <c r="AG271" s="29"/>
      <c r="AH271" s="29"/>
      <c r="AI271" s="29"/>
      <c r="AJ271" s="29"/>
      <c r="AK271" s="29"/>
      <c r="AL271" s="7" t="s">
        <v>294</v>
      </c>
      <c r="AM271" s="47" t="s">
        <v>357</v>
      </c>
      <c r="AN271" s="138">
        <f>IF(BB262="","",BB262)</f>
        <v>15</v>
      </c>
      <c r="AO271" s="111" t="str">
        <f t="shared" si="83"/>
        <v>-</v>
      </c>
      <c r="AP271" s="139">
        <f>IF(AZ262="","",AZ262)</f>
        <v>9</v>
      </c>
      <c r="AQ271" s="432" t="str">
        <f>IF(AS268="","",AS268)</f>
        <v>-</v>
      </c>
      <c r="AR271" s="159">
        <f>IF(BB265="","",BB265)</f>
        <v>15</v>
      </c>
      <c r="AS271" s="111" t="str">
        <f t="shared" si="85"/>
        <v>-</v>
      </c>
      <c r="AT271" s="139">
        <f>IF(AZ265="","",AZ265)</f>
        <v>10</v>
      </c>
      <c r="AU271" s="432" t="str">
        <f>IF(AW268="","",AW268)</f>
        <v/>
      </c>
      <c r="AV271" s="159">
        <f>IF(BB268="","",BB268)</f>
        <v>10</v>
      </c>
      <c r="AW271" s="111" t="str">
        <f>IF(AV271="","","-")</f>
        <v>-</v>
      </c>
      <c r="AX271" s="139">
        <f>IF(AZ268="","",AZ268)</f>
        <v>15</v>
      </c>
      <c r="AY271" s="432" t="str">
        <f>IF(BA268="","",BA268)</f>
        <v>-</v>
      </c>
      <c r="AZ271" s="437"/>
      <c r="BA271" s="438"/>
      <c r="BB271" s="438"/>
      <c r="BC271" s="488"/>
      <c r="BD271" s="495"/>
      <c r="BE271" s="496"/>
      <c r="BF271" s="496"/>
      <c r="BG271" s="497"/>
      <c r="BH271" s="106"/>
      <c r="BI271" s="121">
        <f>COUNTIF(AN270:BC272,"○")</f>
        <v>2</v>
      </c>
      <c r="BJ271" s="122">
        <f>COUNTIF(AN270:BC272,"×")</f>
        <v>1</v>
      </c>
      <c r="BK271" s="129">
        <f>(IF((AN270&gt;AP270),1,0))+(IF((AN271&gt;AP271),1,0))+(IF((AN272&gt;AP272),1,0))+(IF((AR270&gt;AT270),1,0))+(IF((AR271&gt;AT271),1,0))+(IF((AR272&gt;AT272),1,0))+(IF((AV270&gt;AX270),1,0))+(IF((AV271&gt;AX271),1,0))+(IF((AV272&gt;AX272),1,0))+(IF((AZ270&gt;BB270),1,0))+(IF((AZ271&gt;BB271),1,0))+(IF((AZ272&gt;BB272),1,0))</f>
        <v>4</v>
      </c>
      <c r="BL271" s="130">
        <f>(IF((AN270&lt;AP270),1,0))+(IF((AN271&lt;AP271),1,0))+(IF((AN272&lt;AP272),1,0))+(IF((AR270&lt;AT270),1,0))+(IF((AR271&lt;AT271),1,0))+(IF((AR272&lt;AT272),1,0))+(IF((AV270&lt;AX270),1,0))+(IF((AV271&lt;AX271),1,0))+(IF((AV272&lt;AX272),1,0))+(IF((AZ270&lt;BB270),1,0))+(IF((AZ271&lt;BB271),1,0))+(IF((AZ272&lt;BB272),1,0))</f>
        <v>2</v>
      </c>
      <c r="BM271" s="131">
        <f>BK271-BL271</f>
        <v>2</v>
      </c>
      <c r="BN271" s="122">
        <f>SUM(AN270:AN272,AR270:AR272,AV270:AV272,AZ270:AZ272)</f>
        <v>76</v>
      </c>
      <c r="BO271" s="122">
        <f>SUM(AP270:AP272,AT270:AT272,AX270:AX272,BB270:BB272)</f>
        <v>71</v>
      </c>
      <c r="BP271" s="126">
        <f>BN271-BO271</f>
        <v>5</v>
      </c>
    </row>
    <row r="272" spans="1:68" ht="12" customHeight="1" thickBot="1" x14ac:dyDescent="0.2">
      <c r="B272" s="9"/>
      <c r="C272" s="10" t="s">
        <v>313</v>
      </c>
      <c r="D272" s="164">
        <f>IF(R263="","",R263)</f>
        <v>20</v>
      </c>
      <c r="E272" s="165" t="str">
        <f t="shared" si="82"/>
        <v>-</v>
      </c>
      <c r="F272" s="166">
        <f>IF(P263="","",P263)</f>
        <v>21</v>
      </c>
      <c r="G272" s="486" t="str">
        <f>IF(I269="","",I269)</f>
        <v>-</v>
      </c>
      <c r="H272" s="167" t="str">
        <f>IF(R266="","",R266)</f>
        <v/>
      </c>
      <c r="I272" s="165" t="str">
        <f t="shared" si="84"/>
        <v/>
      </c>
      <c r="J272" s="166" t="str">
        <f>IF(P266="","",P266)</f>
        <v/>
      </c>
      <c r="K272" s="486" t="str">
        <f>IF(M269="","",M269)</f>
        <v/>
      </c>
      <c r="L272" s="167" t="str">
        <f>IF(R269="","",R269)</f>
        <v/>
      </c>
      <c r="M272" s="165" t="str">
        <f>IF(L272="","","-")</f>
        <v/>
      </c>
      <c r="N272" s="166" t="str">
        <f>IF(P269="","",P269)</f>
        <v/>
      </c>
      <c r="O272" s="486" t="str">
        <f>IF(Q269="","",Q269)</f>
        <v/>
      </c>
      <c r="P272" s="489"/>
      <c r="Q272" s="490"/>
      <c r="R272" s="490"/>
      <c r="S272" s="491"/>
      <c r="T272" s="101">
        <f>Y271</f>
        <v>0</v>
      </c>
      <c r="U272" s="36" t="s">
        <v>2</v>
      </c>
      <c r="V272" s="36">
        <f>Z271</f>
        <v>3</v>
      </c>
      <c r="W272" s="37" t="s">
        <v>1</v>
      </c>
      <c r="X272" s="106"/>
      <c r="Y272" s="156"/>
      <c r="Z272" s="157"/>
      <c r="AA272" s="156"/>
      <c r="AB272" s="157"/>
      <c r="AC272" s="158"/>
      <c r="AD272" s="157"/>
      <c r="AE272" s="157"/>
      <c r="AF272" s="158"/>
      <c r="AG272" s="33"/>
      <c r="AH272" s="33"/>
      <c r="AI272" s="33"/>
      <c r="AJ272" s="33"/>
      <c r="AK272" s="33"/>
      <c r="AL272" s="9"/>
      <c r="AM272" s="10" t="s">
        <v>130</v>
      </c>
      <c r="AN272" s="164" t="str">
        <f>IF(BB263="","",BB263)</f>
        <v/>
      </c>
      <c r="AO272" s="165" t="str">
        <f t="shared" si="83"/>
        <v/>
      </c>
      <c r="AP272" s="166" t="str">
        <f>IF(AZ263="","",AZ263)</f>
        <v/>
      </c>
      <c r="AQ272" s="486" t="str">
        <f>IF(AS269="","",AS269)</f>
        <v/>
      </c>
      <c r="AR272" s="167" t="str">
        <f>IF(BB266="","",BB266)</f>
        <v/>
      </c>
      <c r="AS272" s="165" t="str">
        <f t="shared" si="85"/>
        <v/>
      </c>
      <c r="AT272" s="166" t="str">
        <f>IF(AZ266="","",AZ266)</f>
        <v/>
      </c>
      <c r="AU272" s="486" t="str">
        <f>IF(AW269="","",AW269)</f>
        <v/>
      </c>
      <c r="AV272" s="167" t="str">
        <f>IF(BB269="","",BB269)</f>
        <v/>
      </c>
      <c r="AW272" s="165" t="str">
        <f>IF(AV272="","","-")</f>
        <v/>
      </c>
      <c r="AX272" s="166" t="str">
        <f>IF(AZ269="","",AZ269)</f>
        <v/>
      </c>
      <c r="AY272" s="486" t="str">
        <f>IF(BA269="","",BA269)</f>
        <v/>
      </c>
      <c r="AZ272" s="489"/>
      <c r="BA272" s="490"/>
      <c r="BB272" s="490"/>
      <c r="BC272" s="491"/>
      <c r="BD272" s="101">
        <f>BI271</f>
        <v>2</v>
      </c>
      <c r="BE272" s="36" t="s">
        <v>2</v>
      </c>
      <c r="BF272" s="36">
        <f>BJ271</f>
        <v>1</v>
      </c>
      <c r="BG272" s="37" t="s">
        <v>1</v>
      </c>
      <c r="BH272" s="106"/>
      <c r="BI272" s="156"/>
      <c r="BJ272" s="157"/>
      <c r="BK272" s="156"/>
      <c r="BL272" s="157"/>
      <c r="BM272" s="158"/>
      <c r="BN272" s="157"/>
      <c r="BO272" s="157"/>
      <c r="BP272" s="158"/>
    </row>
    <row r="273" spans="2:68" ht="5.0999999999999996" customHeight="1" thickBot="1" x14ac:dyDescent="0.2"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253"/>
      <c r="U273" s="253"/>
      <c r="V273" s="253"/>
      <c r="W273" s="253"/>
      <c r="X273" s="78"/>
      <c r="Y273" s="78"/>
      <c r="Z273" s="78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</row>
    <row r="274" spans="2:68" ht="12" customHeight="1" x14ac:dyDescent="0.15">
      <c r="B274" s="467" t="s">
        <v>71</v>
      </c>
      <c r="C274" s="508"/>
      <c r="D274" s="398" t="str">
        <f>B276</f>
        <v>安藤浩樹</v>
      </c>
      <c r="E274" s="399"/>
      <c r="F274" s="399"/>
      <c r="G274" s="400"/>
      <c r="H274" s="401" t="str">
        <f>B279</f>
        <v>亀山茂幸</v>
      </c>
      <c r="I274" s="399"/>
      <c r="J274" s="399"/>
      <c r="K274" s="400"/>
      <c r="L274" s="401" t="str">
        <f>B282</f>
        <v>高橋和也</v>
      </c>
      <c r="M274" s="399"/>
      <c r="N274" s="399"/>
      <c r="O274" s="400"/>
      <c r="P274" s="401" t="str">
        <f>B285</f>
        <v>合田直子</v>
      </c>
      <c r="Q274" s="399"/>
      <c r="R274" s="399"/>
      <c r="S274" s="471"/>
      <c r="T274" s="562" t="s">
        <v>4</v>
      </c>
      <c r="U274" s="563"/>
      <c r="V274" s="563"/>
      <c r="W274" s="564"/>
      <c r="X274" s="106"/>
      <c r="Y274" s="572" t="s">
        <v>20</v>
      </c>
      <c r="Z274" s="574"/>
      <c r="AA274" s="572" t="s">
        <v>19</v>
      </c>
      <c r="AB274" s="573"/>
      <c r="AC274" s="574"/>
      <c r="AD274" s="575" t="s">
        <v>18</v>
      </c>
      <c r="AE274" s="576"/>
      <c r="AF274" s="577"/>
      <c r="AG274" s="70"/>
      <c r="AH274" s="70"/>
      <c r="AI274" s="70"/>
      <c r="AJ274" s="70"/>
      <c r="AK274" s="70"/>
      <c r="AL274" s="467" t="s">
        <v>331</v>
      </c>
      <c r="AM274" s="468"/>
      <c r="AN274" s="398" t="str">
        <f>AL276</f>
        <v>大西政義</v>
      </c>
      <c r="AO274" s="399"/>
      <c r="AP274" s="399"/>
      <c r="AQ274" s="400"/>
      <c r="AR274" s="401" t="str">
        <f>AL279</f>
        <v>三好一彦</v>
      </c>
      <c r="AS274" s="399"/>
      <c r="AT274" s="399"/>
      <c r="AU274" s="400"/>
      <c r="AV274" s="401" t="str">
        <f>AL282</f>
        <v>佐古　健</v>
      </c>
      <c r="AW274" s="399"/>
      <c r="AX274" s="399"/>
      <c r="AY274" s="400"/>
      <c r="AZ274" s="401" t="str">
        <f>AL285</f>
        <v>原岡晋司</v>
      </c>
      <c r="BA274" s="399"/>
      <c r="BB274" s="399"/>
      <c r="BC274" s="471"/>
      <c r="BD274" s="562" t="s">
        <v>4</v>
      </c>
      <c r="BE274" s="563"/>
      <c r="BF274" s="563"/>
      <c r="BG274" s="564"/>
      <c r="BH274" s="106"/>
      <c r="BI274" s="572" t="s">
        <v>20</v>
      </c>
      <c r="BJ274" s="574"/>
      <c r="BK274" s="572" t="s">
        <v>19</v>
      </c>
      <c r="BL274" s="573"/>
      <c r="BM274" s="574"/>
      <c r="BN274" s="575" t="s">
        <v>18</v>
      </c>
      <c r="BO274" s="576"/>
      <c r="BP274" s="577"/>
    </row>
    <row r="275" spans="2:68" ht="12" customHeight="1" thickBot="1" x14ac:dyDescent="0.2">
      <c r="B275" s="469"/>
      <c r="C275" s="509"/>
      <c r="D275" s="463" t="str">
        <f>B277</f>
        <v>安藤奈未</v>
      </c>
      <c r="E275" s="464"/>
      <c r="F275" s="464"/>
      <c r="G275" s="465"/>
      <c r="H275" s="466" t="str">
        <f>B280</f>
        <v>宮本葉子</v>
      </c>
      <c r="I275" s="464"/>
      <c r="J275" s="464"/>
      <c r="K275" s="465"/>
      <c r="L275" s="466" t="str">
        <f>B283</f>
        <v>安藤真樹子</v>
      </c>
      <c r="M275" s="464"/>
      <c r="N275" s="464"/>
      <c r="O275" s="465"/>
      <c r="P275" s="466" t="str">
        <f>B286</f>
        <v>真鍋光児</v>
      </c>
      <c r="Q275" s="464"/>
      <c r="R275" s="464"/>
      <c r="S275" s="472"/>
      <c r="T275" s="569" t="s">
        <v>3</v>
      </c>
      <c r="U275" s="570"/>
      <c r="V275" s="570"/>
      <c r="W275" s="571"/>
      <c r="X275" s="106"/>
      <c r="Y275" s="107" t="s">
        <v>17</v>
      </c>
      <c r="Z275" s="108" t="s">
        <v>1</v>
      </c>
      <c r="AA275" s="107" t="s">
        <v>21</v>
      </c>
      <c r="AB275" s="108" t="s">
        <v>16</v>
      </c>
      <c r="AC275" s="109" t="s">
        <v>15</v>
      </c>
      <c r="AD275" s="108" t="s">
        <v>21</v>
      </c>
      <c r="AE275" s="108" t="s">
        <v>16</v>
      </c>
      <c r="AF275" s="109" t="s">
        <v>15</v>
      </c>
      <c r="AG275" s="70"/>
      <c r="AH275" s="70"/>
      <c r="AI275" s="70"/>
      <c r="AJ275" s="70"/>
      <c r="AK275" s="70"/>
      <c r="AL275" s="469"/>
      <c r="AM275" s="470"/>
      <c r="AN275" s="463" t="str">
        <f>AL277</f>
        <v>森川里香</v>
      </c>
      <c r="AO275" s="464"/>
      <c r="AP275" s="464"/>
      <c r="AQ275" s="465"/>
      <c r="AR275" s="466" t="str">
        <f>AL280</f>
        <v>廣瀬咲美</v>
      </c>
      <c r="AS275" s="464"/>
      <c r="AT275" s="464"/>
      <c r="AU275" s="465"/>
      <c r="AV275" s="466" t="str">
        <f>AL283</f>
        <v>佐古里菜</v>
      </c>
      <c r="AW275" s="464"/>
      <c r="AX275" s="464"/>
      <c r="AY275" s="465"/>
      <c r="AZ275" s="466" t="str">
        <f>AL286</f>
        <v>村上利恵子</v>
      </c>
      <c r="BA275" s="464"/>
      <c r="BB275" s="464"/>
      <c r="BC275" s="472"/>
      <c r="BD275" s="569" t="s">
        <v>3</v>
      </c>
      <c r="BE275" s="570"/>
      <c r="BF275" s="570"/>
      <c r="BG275" s="571"/>
      <c r="BH275" s="106"/>
      <c r="BI275" s="107" t="s">
        <v>17</v>
      </c>
      <c r="BJ275" s="108" t="s">
        <v>1</v>
      </c>
      <c r="BK275" s="107" t="s">
        <v>21</v>
      </c>
      <c r="BL275" s="108" t="s">
        <v>16</v>
      </c>
      <c r="BM275" s="109" t="s">
        <v>15</v>
      </c>
      <c r="BN275" s="108" t="s">
        <v>21</v>
      </c>
      <c r="BO275" s="108" t="s">
        <v>16</v>
      </c>
      <c r="BP275" s="109" t="s">
        <v>15</v>
      </c>
    </row>
    <row r="276" spans="2:68" ht="12" customHeight="1" x14ac:dyDescent="0.15">
      <c r="B276" s="28" t="s">
        <v>162</v>
      </c>
      <c r="C276" s="8" t="s">
        <v>315</v>
      </c>
      <c r="D276" s="452"/>
      <c r="E276" s="453"/>
      <c r="F276" s="453"/>
      <c r="G276" s="454"/>
      <c r="H276" s="110">
        <v>15</v>
      </c>
      <c r="I276" s="111" t="str">
        <f>IF(H276="","","-")</f>
        <v>-</v>
      </c>
      <c r="J276" s="112">
        <v>12</v>
      </c>
      <c r="K276" s="528" t="str">
        <f>IF(H276&lt;&gt;"",IF(H276&gt;J276,IF(H277&gt;J277,"○",IF(H278&gt;J278,"○","×")),IF(H277&gt;J277,IF(H278&gt;J278,"○","×"),"×")),"")</f>
        <v>×</v>
      </c>
      <c r="L276" s="110">
        <v>12</v>
      </c>
      <c r="M276" s="113" t="str">
        <f t="shared" ref="M276:M281" si="86">IF(L276="","","-")</f>
        <v>-</v>
      </c>
      <c r="N276" s="114">
        <v>15</v>
      </c>
      <c r="O276" s="528" t="str">
        <f>IF(L276&lt;&gt;"",IF(L276&gt;N276,IF(L277&gt;N277,"○",IF(L278&gt;N278,"○","×")),IF(L277&gt;N277,IF(L278&gt;N278,"○","×"),"×")),"")</f>
        <v>○</v>
      </c>
      <c r="P276" s="120">
        <v>15</v>
      </c>
      <c r="Q276" s="113" t="str">
        <f t="shared" ref="Q276:Q284" si="87">IF(P276="","","-")</f>
        <v>-</v>
      </c>
      <c r="R276" s="112">
        <v>8</v>
      </c>
      <c r="S276" s="529" t="str">
        <f>IF(P276&lt;&gt;"",IF(P276&gt;R276,IF(P277&gt;R277,"○",IF(P278&gt;R278,"○","×")),IF(P277&gt;R277,IF(P278&gt;R278,"○","×"),"×")),"")</f>
        <v>○</v>
      </c>
      <c r="T276" s="566" t="s">
        <v>415</v>
      </c>
      <c r="U276" s="567"/>
      <c r="V276" s="567"/>
      <c r="W276" s="568"/>
      <c r="X276" s="106"/>
      <c r="Y276" s="121"/>
      <c r="Z276" s="122"/>
      <c r="AA276" s="123"/>
      <c r="AB276" s="124"/>
      <c r="AC276" s="125"/>
      <c r="AD276" s="122"/>
      <c r="AE276" s="122"/>
      <c r="AF276" s="126"/>
      <c r="AG276" s="67"/>
      <c r="AH276" s="67"/>
      <c r="AI276" s="67"/>
      <c r="AJ276" s="67"/>
      <c r="AK276" s="67"/>
      <c r="AL276" s="28" t="s">
        <v>205</v>
      </c>
      <c r="AM276" s="8" t="s">
        <v>74</v>
      </c>
      <c r="AN276" s="452"/>
      <c r="AO276" s="453"/>
      <c r="AP276" s="453"/>
      <c r="AQ276" s="454"/>
      <c r="AR276" s="110">
        <v>15</v>
      </c>
      <c r="AS276" s="111" t="str">
        <f>IF(AR276="","","-")</f>
        <v>-</v>
      </c>
      <c r="AT276" s="112">
        <v>8</v>
      </c>
      <c r="AU276" s="528" t="str">
        <f>IF(AR276&lt;&gt;"",IF(AR276&gt;AT276,IF(AR277&gt;AT277,"○",IF(AR278&gt;AT278,"○","×")),IF(AR277&gt;AT277,IF(AR278&gt;AT278,"○","×"),"×")),"")</f>
        <v>○</v>
      </c>
      <c r="AV276" s="110">
        <v>15</v>
      </c>
      <c r="AW276" s="113" t="str">
        <f t="shared" ref="AW276:AW281" si="88">IF(AV276="","","-")</f>
        <v>-</v>
      </c>
      <c r="AX276" s="114">
        <v>10</v>
      </c>
      <c r="AY276" s="528" t="str">
        <f>IF(AV276&lt;&gt;"",IF(AV276&gt;AX276,IF(AV277&gt;AX277,"○",IF(AV278&gt;AX278,"○","×")),IF(AV277&gt;AX277,IF(AV278&gt;AX278,"○","×"),"×")),"")</f>
        <v>○</v>
      </c>
      <c r="AZ276" s="120">
        <v>8</v>
      </c>
      <c r="BA276" s="113" t="str">
        <f t="shared" ref="BA276:BA284" si="89">IF(AZ276="","","-")</f>
        <v>-</v>
      </c>
      <c r="BB276" s="112">
        <v>15</v>
      </c>
      <c r="BC276" s="529" t="str">
        <f>IF(AZ276&lt;&gt;"",IF(AZ276&gt;BB276,IF(AZ277&gt;BB277,"○",IF(AZ278&gt;BB278,"○","×")),IF(AZ277&gt;BB277,IF(AZ278&gt;BB278,"○","×"),"×")),"")</f>
        <v>×</v>
      </c>
      <c r="BD276" s="566" t="s">
        <v>415</v>
      </c>
      <c r="BE276" s="567"/>
      <c r="BF276" s="567"/>
      <c r="BG276" s="568"/>
      <c r="BH276" s="106"/>
      <c r="BI276" s="121"/>
      <c r="BJ276" s="122"/>
      <c r="BK276" s="123"/>
      <c r="BL276" s="124"/>
      <c r="BM276" s="125"/>
      <c r="BN276" s="122"/>
      <c r="BO276" s="122"/>
      <c r="BP276" s="126"/>
    </row>
    <row r="277" spans="2:68" ht="12" customHeight="1" x14ac:dyDescent="0.15">
      <c r="B277" s="28" t="s">
        <v>161</v>
      </c>
      <c r="C277" s="8" t="s">
        <v>315</v>
      </c>
      <c r="D277" s="455"/>
      <c r="E277" s="438"/>
      <c r="F277" s="438"/>
      <c r="G277" s="439"/>
      <c r="H277" s="110">
        <v>14</v>
      </c>
      <c r="I277" s="111" t="str">
        <f>IF(H277="","","-")</f>
        <v>-</v>
      </c>
      <c r="J277" s="127">
        <v>16</v>
      </c>
      <c r="K277" s="503"/>
      <c r="L277" s="110">
        <v>15</v>
      </c>
      <c r="M277" s="111" t="str">
        <f t="shared" si="86"/>
        <v>-</v>
      </c>
      <c r="N277" s="112">
        <v>13</v>
      </c>
      <c r="O277" s="503"/>
      <c r="P277" s="110">
        <v>15</v>
      </c>
      <c r="Q277" s="111" t="str">
        <f t="shared" si="87"/>
        <v>-</v>
      </c>
      <c r="R277" s="112">
        <v>3</v>
      </c>
      <c r="S277" s="506"/>
      <c r="T277" s="495"/>
      <c r="U277" s="496"/>
      <c r="V277" s="496"/>
      <c r="W277" s="497"/>
      <c r="X277" s="106"/>
      <c r="Y277" s="121">
        <f>COUNTIF(D276:S278,"○")</f>
        <v>2</v>
      </c>
      <c r="Z277" s="122">
        <f>COUNTIF(D276:S278,"×")</f>
        <v>1</v>
      </c>
      <c r="AA277" s="129">
        <f>(IF((D276&gt;F276),1,0))+(IF((D277&gt;F277),1,0))+(IF((D278&gt;F278),1,0))+(IF((H276&gt;J276),1,0))+(IF((H277&gt;J277),1,0))+(IF((H278&gt;J278),1,0))+(IF((L276&gt;N276),1,0))+(IF((L277&gt;N277),1,0))+(IF((L278&gt;N278),1,0))+(IF((P276&gt;R276),1,0))+(IF((P277&gt;R277),1,0))+(IF((P278&gt;R278),1,0))</f>
        <v>5</v>
      </c>
      <c r="AB277" s="130">
        <f>(IF((D276&lt;F276),1,0))+(IF((D277&lt;F277),1,0))+(IF((D278&lt;F278),1,0))+(IF((H276&lt;J276),1,0))+(IF((H277&lt;J277),1,0))+(IF((H278&lt;J278),1,0))+(IF((L276&lt;N276),1,0))+(IF((L277&lt;N277),1,0))+(IF((L278&lt;N278),1,0))+(IF((P276&lt;R276),1,0))+(IF((P277&lt;R277),1,0))+(IF((P278&lt;R278),1,0))</f>
        <v>3</v>
      </c>
      <c r="AC277" s="131">
        <f>AA277-AB277</f>
        <v>2</v>
      </c>
      <c r="AD277" s="122">
        <f>SUM(D276:D278,H276:H278,L276:L278,P276:P278)</f>
        <v>111</v>
      </c>
      <c r="AE277" s="122">
        <f>SUM(F276:F278,J276:J278,N276:N278,R276:R278)</f>
        <v>94</v>
      </c>
      <c r="AF277" s="126">
        <f>AD277-AE277</f>
        <v>17</v>
      </c>
      <c r="AG277" s="67"/>
      <c r="AH277" s="67"/>
      <c r="AI277" s="67"/>
      <c r="AJ277" s="67"/>
      <c r="AK277" s="67"/>
      <c r="AL277" s="28" t="s">
        <v>204</v>
      </c>
      <c r="AM277" s="8" t="s">
        <v>74</v>
      </c>
      <c r="AN277" s="455"/>
      <c r="AO277" s="438"/>
      <c r="AP277" s="438"/>
      <c r="AQ277" s="439"/>
      <c r="AR277" s="110">
        <v>15</v>
      </c>
      <c r="AS277" s="111" t="str">
        <f>IF(AR277="","","-")</f>
        <v>-</v>
      </c>
      <c r="AT277" s="127">
        <v>8</v>
      </c>
      <c r="AU277" s="503"/>
      <c r="AV277" s="110">
        <v>15</v>
      </c>
      <c r="AW277" s="111" t="str">
        <f t="shared" si="88"/>
        <v>-</v>
      </c>
      <c r="AX277" s="112">
        <v>8</v>
      </c>
      <c r="AY277" s="503"/>
      <c r="AZ277" s="110">
        <v>7</v>
      </c>
      <c r="BA277" s="111" t="str">
        <f t="shared" si="89"/>
        <v>-</v>
      </c>
      <c r="BB277" s="112">
        <v>15</v>
      </c>
      <c r="BC277" s="506"/>
      <c r="BD277" s="495"/>
      <c r="BE277" s="496"/>
      <c r="BF277" s="496"/>
      <c r="BG277" s="497"/>
      <c r="BH277" s="106"/>
      <c r="BI277" s="121">
        <f>COUNTIF(AN276:BC278,"○")</f>
        <v>2</v>
      </c>
      <c r="BJ277" s="122">
        <f>COUNTIF(AN276:BC278,"×")</f>
        <v>1</v>
      </c>
      <c r="BK277" s="129">
        <f>(IF((AN276&gt;AP276),1,0))+(IF((AN277&gt;AP277),1,0))+(IF((AN278&gt;AP278),1,0))+(IF((AR276&gt;AT276),1,0))+(IF((AR277&gt;AT277),1,0))+(IF((AR278&gt;AT278),1,0))+(IF((AV276&gt;AX276),1,0))+(IF((AV277&gt;AX277),1,0))+(IF((AV278&gt;AX278),1,0))+(IF((AZ276&gt;BB276),1,0))+(IF((AZ277&gt;BB277),1,0))+(IF((AZ278&gt;BB278),1,0))</f>
        <v>4</v>
      </c>
      <c r="BL277" s="130">
        <f>(IF((AN276&lt;AP276),1,0))+(IF((AN277&lt;AP277),1,0))+(IF((AN278&lt;AP278),1,0))+(IF((AR276&lt;AT276),1,0))+(IF((AR277&lt;AT277),1,0))+(IF((AR278&lt;AT278),1,0))+(IF((AV276&lt;AX276),1,0))+(IF((AV277&lt;AX277),1,0))+(IF((AV278&lt;AX278),1,0))+(IF((AZ276&lt;BB276),1,0))+(IF((AZ277&lt;BB277),1,0))+(IF((AZ278&lt;BB278),1,0))</f>
        <v>2</v>
      </c>
      <c r="BM277" s="131">
        <f>BK277-BL277</f>
        <v>2</v>
      </c>
      <c r="BN277" s="122">
        <f>SUM(AN276:AN278,AR276:AR278,AV276:AV278,AZ276:AZ278)</f>
        <v>75</v>
      </c>
      <c r="BO277" s="122">
        <f>SUM(AP276:AP278,AT276:AT278,AX276:AX278,BB276:BB278)</f>
        <v>64</v>
      </c>
      <c r="BP277" s="126">
        <f>BN277-BO277</f>
        <v>11</v>
      </c>
    </row>
    <row r="278" spans="2:68" ht="12" customHeight="1" x14ac:dyDescent="0.15">
      <c r="B278" s="11"/>
      <c r="C278" s="32" t="s">
        <v>90</v>
      </c>
      <c r="D278" s="456"/>
      <c r="E278" s="441"/>
      <c r="F278" s="441"/>
      <c r="G278" s="442"/>
      <c r="H278" s="132">
        <v>10</v>
      </c>
      <c r="I278" s="111" t="str">
        <f>IF(H278="","","-")</f>
        <v>-</v>
      </c>
      <c r="J278" s="133">
        <v>15</v>
      </c>
      <c r="K278" s="504"/>
      <c r="L278" s="132">
        <v>15</v>
      </c>
      <c r="M278" s="134" t="str">
        <f t="shared" si="86"/>
        <v>-</v>
      </c>
      <c r="N278" s="133">
        <v>12</v>
      </c>
      <c r="O278" s="503"/>
      <c r="P278" s="132"/>
      <c r="Q278" s="134" t="str">
        <f t="shared" si="87"/>
        <v/>
      </c>
      <c r="R278" s="133"/>
      <c r="S278" s="506"/>
      <c r="T278" s="89">
        <f>Y277</f>
        <v>2</v>
      </c>
      <c r="U278" s="33" t="s">
        <v>2</v>
      </c>
      <c r="V278" s="33">
        <f>Z277</f>
        <v>1</v>
      </c>
      <c r="W278" s="34" t="s">
        <v>1</v>
      </c>
      <c r="X278" s="106"/>
      <c r="Y278" s="121"/>
      <c r="Z278" s="122"/>
      <c r="AA278" s="121"/>
      <c r="AB278" s="122"/>
      <c r="AC278" s="126"/>
      <c r="AD278" s="122"/>
      <c r="AE278" s="122"/>
      <c r="AF278" s="126"/>
      <c r="AG278" s="33"/>
      <c r="AH278" s="33"/>
      <c r="AI278" s="33"/>
      <c r="AJ278" s="33"/>
      <c r="AK278" s="33"/>
      <c r="AL278" s="11"/>
      <c r="AM278" s="52" t="s">
        <v>313</v>
      </c>
      <c r="AN278" s="456"/>
      <c r="AO278" s="441"/>
      <c r="AP278" s="441"/>
      <c r="AQ278" s="442"/>
      <c r="AR278" s="132"/>
      <c r="AS278" s="111" t="str">
        <f>IF(AR278="","","-")</f>
        <v/>
      </c>
      <c r="AT278" s="133"/>
      <c r="AU278" s="504"/>
      <c r="AV278" s="132"/>
      <c r="AW278" s="134" t="str">
        <f t="shared" si="88"/>
        <v/>
      </c>
      <c r="AX278" s="133"/>
      <c r="AY278" s="503"/>
      <c r="AZ278" s="132"/>
      <c r="BA278" s="134" t="str">
        <f t="shared" si="89"/>
        <v/>
      </c>
      <c r="BB278" s="133"/>
      <c r="BC278" s="506"/>
      <c r="BD278" s="89">
        <f>BI277</f>
        <v>2</v>
      </c>
      <c r="BE278" s="33" t="s">
        <v>2</v>
      </c>
      <c r="BF278" s="33">
        <f>BJ277</f>
        <v>1</v>
      </c>
      <c r="BG278" s="34" t="s">
        <v>1</v>
      </c>
      <c r="BH278" s="106"/>
      <c r="BI278" s="121"/>
      <c r="BJ278" s="122"/>
      <c r="BK278" s="121"/>
      <c r="BL278" s="122"/>
      <c r="BM278" s="126"/>
      <c r="BN278" s="122"/>
      <c r="BO278" s="122"/>
      <c r="BP278" s="126"/>
    </row>
    <row r="279" spans="2:68" ht="12" customHeight="1" x14ac:dyDescent="0.15">
      <c r="B279" s="28" t="s">
        <v>296</v>
      </c>
      <c r="C279" s="6" t="s">
        <v>345</v>
      </c>
      <c r="D279" s="138">
        <f>IF(J276="","",J276)</f>
        <v>12</v>
      </c>
      <c r="E279" s="111" t="str">
        <f t="shared" ref="E279:E287" si="90">IF(D279="","","-")</f>
        <v>-</v>
      </c>
      <c r="F279" s="139">
        <f>IF(H276="","",H276)</f>
        <v>15</v>
      </c>
      <c r="G279" s="431" t="str">
        <f>IF(K276="","",IF(K276="○","×",IF(K276="×","○")))</f>
        <v>○</v>
      </c>
      <c r="H279" s="434"/>
      <c r="I279" s="435"/>
      <c r="J279" s="435"/>
      <c r="K279" s="436"/>
      <c r="L279" s="110">
        <v>15</v>
      </c>
      <c r="M279" s="111" t="str">
        <f t="shared" si="86"/>
        <v>-</v>
      </c>
      <c r="N279" s="112">
        <v>10</v>
      </c>
      <c r="O279" s="539" t="str">
        <f>IF(L279&lt;&gt;"",IF(L279&gt;N279,IF(L280&gt;N280,"○",IF(L281&gt;N281,"○","×")),IF(L280&gt;N280,IF(L281&gt;N281,"○","×"),"×")),"")</f>
        <v>○</v>
      </c>
      <c r="P279" s="110">
        <v>15</v>
      </c>
      <c r="Q279" s="111" t="str">
        <f t="shared" si="87"/>
        <v>-</v>
      </c>
      <c r="R279" s="112">
        <v>9</v>
      </c>
      <c r="S279" s="505" t="str">
        <f>IF(P279&lt;&gt;"",IF(P279&gt;R279,IF(P280&gt;R280,"○",IF(P281&gt;R281,"○","×")),IF(P280&gt;R280,IF(P281&gt;R281,"○","×"),"×")),"")</f>
        <v>○</v>
      </c>
      <c r="T279" s="492" t="s">
        <v>414</v>
      </c>
      <c r="U279" s="493"/>
      <c r="V279" s="493"/>
      <c r="W279" s="494"/>
      <c r="X279" s="106"/>
      <c r="Y279" s="123"/>
      <c r="Z279" s="124"/>
      <c r="AA279" s="123"/>
      <c r="AB279" s="124"/>
      <c r="AC279" s="125"/>
      <c r="AD279" s="124"/>
      <c r="AE279" s="124"/>
      <c r="AF279" s="125"/>
      <c r="AG279" s="67"/>
      <c r="AH279" s="67"/>
      <c r="AI279" s="67"/>
      <c r="AJ279" s="67"/>
      <c r="AK279" s="67"/>
      <c r="AL279" s="5" t="s">
        <v>236</v>
      </c>
      <c r="AM279" s="8" t="s">
        <v>51</v>
      </c>
      <c r="AN279" s="138">
        <f>IF(AT276="","",AT276)</f>
        <v>8</v>
      </c>
      <c r="AO279" s="111" t="str">
        <f t="shared" ref="AO279:AO287" si="91">IF(AN279="","","-")</f>
        <v>-</v>
      </c>
      <c r="AP279" s="139">
        <f>IF(AR276="","",AR276)</f>
        <v>15</v>
      </c>
      <c r="AQ279" s="431" t="str">
        <f>IF(AU276="","",IF(AU276="○","×",IF(AU276="×","○")))</f>
        <v>×</v>
      </c>
      <c r="AR279" s="434"/>
      <c r="AS279" s="435"/>
      <c r="AT279" s="435"/>
      <c r="AU279" s="436"/>
      <c r="AV279" s="110">
        <v>9</v>
      </c>
      <c r="AW279" s="111" t="str">
        <f t="shared" si="88"/>
        <v>-</v>
      </c>
      <c r="AX279" s="112">
        <v>15</v>
      </c>
      <c r="AY279" s="539" t="str">
        <f>IF(AV279&lt;&gt;"",IF(AV279&gt;AX279,IF(AV280&gt;AX280,"○",IF(AV281&gt;AX281,"○","×")),IF(AV280&gt;AX280,IF(AV281&gt;AX281,"○","×"),"×")),"")</f>
        <v>×</v>
      </c>
      <c r="AZ279" s="110">
        <v>4</v>
      </c>
      <c r="BA279" s="111" t="str">
        <f t="shared" si="89"/>
        <v>-</v>
      </c>
      <c r="BB279" s="112">
        <v>15</v>
      </c>
      <c r="BC279" s="505" t="str">
        <f>IF(AZ279&lt;&gt;"",IF(AZ279&gt;BB279,IF(AZ280&gt;BB280,"○",IF(AZ281&gt;BB281,"○","×")),IF(AZ280&gt;BB280,IF(AZ281&gt;BB281,"○","×"),"×")),"")</f>
        <v>×</v>
      </c>
      <c r="BD279" s="492" t="s">
        <v>417</v>
      </c>
      <c r="BE279" s="493"/>
      <c r="BF279" s="493"/>
      <c r="BG279" s="494"/>
      <c r="BH279" s="106"/>
      <c r="BI279" s="123"/>
      <c r="BJ279" s="124"/>
      <c r="BK279" s="123"/>
      <c r="BL279" s="124"/>
      <c r="BM279" s="125"/>
      <c r="BN279" s="124"/>
      <c r="BO279" s="124"/>
      <c r="BP279" s="125"/>
    </row>
    <row r="280" spans="2:68" ht="12" customHeight="1" x14ac:dyDescent="0.15">
      <c r="B280" s="28" t="s">
        <v>295</v>
      </c>
      <c r="C280" s="8" t="s">
        <v>358</v>
      </c>
      <c r="D280" s="138">
        <f>IF(J277="","",J277)</f>
        <v>16</v>
      </c>
      <c r="E280" s="111" t="str">
        <f t="shared" si="90"/>
        <v>-</v>
      </c>
      <c r="F280" s="139">
        <f>IF(H277="","",H277)</f>
        <v>14</v>
      </c>
      <c r="G280" s="432" t="str">
        <f>IF(I277="","",I277)</f>
        <v>-</v>
      </c>
      <c r="H280" s="437"/>
      <c r="I280" s="438"/>
      <c r="J280" s="438"/>
      <c r="K280" s="439"/>
      <c r="L280" s="110">
        <v>14</v>
      </c>
      <c r="M280" s="111" t="str">
        <f t="shared" si="86"/>
        <v>-</v>
      </c>
      <c r="N280" s="112">
        <v>16</v>
      </c>
      <c r="O280" s="503"/>
      <c r="P280" s="110">
        <v>15</v>
      </c>
      <c r="Q280" s="111" t="str">
        <f t="shared" si="87"/>
        <v>-</v>
      </c>
      <c r="R280" s="112">
        <v>3</v>
      </c>
      <c r="S280" s="506"/>
      <c r="T280" s="495"/>
      <c r="U280" s="496"/>
      <c r="V280" s="496"/>
      <c r="W280" s="497"/>
      <c r="X280" s="106"/>
      <c r="Y280" s="121">
        <f>COUNTIF(D279:S281,"○")</f>
        <v>3</v>
      </c>
      <c r="Z280" s="122">
        <f>COUNTIF(D279:S281,"×")</f>
        <v>0</v>
      </c>
      <c r="AA280" s="129">
        <f>(IF((D279&gt;F279),1,0))+(IF((D280&gt;F280),1,0))+(IF((D281&gt;F281),1,0))+(IF((H279&gt;J279),1,0))+(IF((H280&gt;J280),1,0))+(IF((H281&gt;J281),1,0))+(IF((L279&gt;N279),1,0))+(IF((L280&gt;N280),1,0))+(IF((L281&gt;N281),1,0))+(IF((P279&gt;R279),1,0))+(IF((P280&gt;R280),1,0))+(IF((P281&gt;R281),1,0))</f>
        <v>6</v>
      </c>
      <c r="AB280" s="130">
        <f>(IF((D279&lt;F279),1,0))+(IF((D280&lt;F280),1,0))+(IF((D281&lt;F281),1,0))+(IF((H279&lt;J279),1,0))+(IF((H280&lt;J280),1,0))+(IF((H281&lt;J281),1,0))+(IF((L279&lt;N279),1,0))+(IF((L280&lt;N280),1,0))+(IF((L281&lt;N281),1,0))+(IF((P279&lt;R279),1,0))+(IF((P280&lt;R280),1,0))+(IF((P281&lt;R281),1,0))</f>
        <v>2</v>
      </c>
      <c r="AC280" s="131">
        <f>AA280-AB280</f>
        <v>4</v>
      </c>
      <c r="AD280" s="122">
        <f>SUM(D279:D281,H279:H281,L279:L281,P279:P281)</f>
        <v>117</v>
      </c>
      <c r="AE280" s="122">
        <f>SUM(F279:F281,J279:J281,N279:N281,R279:R281)</f>
        <v>86</v>
      </c>
      <c r="AF280" s="126">
        <f>AD280-AE280</f>
        <v>31</v>
      </c>
      <c r="AG280" s="67"/>
      <c r="AH280" s="67"/>
      <c r="AI280" s="67"/>
      <c r="AJ280" s="67"/>
      <c r="AK280" s="67"/>
      <c r="AL280" s="28" t="s">
        <v>235</v>
      </c>
      <c r="AM280" s="8" t="s">
        <v>359</v>
      </c>
      <c r="AN280" s="138">
        <f>IF(AT277="","",AT277)</f>
        <v>8</v>
      </c>
      <c r="AO280" s="111" t="str">
        <f t="shared" si="91"/>
        <v>-</v>
      </c>
      <c r="AP280" s="139">
        <f>IF(AR277="","",AR277)</f>
        <v>15</v>
      </c>
      <c r="AQ280" s="432" t="str">
        <f>IF(AS277="","",AS277)</f>
        <v>-</v>
      </c>
      <c r="AR280" s="437"/>
      <c r="AS280" s="438"/>
      <c r="AT280" s="438"/>
      <c r="AU280" s="439"/>
      <c r="AV280" s="110">
        <v>13</v>
      </c>
      <c r="AW280" s="111" t="str">
        <f t="shared" si="88"/>
        <v>-</v>
      </c>
      <c r="AX280" s="112">
        <v>15</v>
      </c>
      <c r="AY280" s="503"/>
      <c r="AZ280" s="110">
        <v>7</v>
      </c>
      <c r="BA280" s="111" t="str">
        <f t="shared" si="89"/>
        <v>-</v>
      </c>
      <c r="BB280" s="112">
        <v>15</v>
      </c>
      <c r="BC280" s="506"/>
      <c r="BD280" s="495"/>
      <c r="BE280" s="496"/>
      <c r="BF280" s="496"/>
      <c r="BG280" s="497"/>
      <c r="BH280" s="106"/>
      <c r="BI280" s="121">
        <f>COUNTIF(AN279:BC281,"○")</f>
        <v>0</v>
      </c>
      <c r="BJ280" s="122">
        <f>COUNTIF(AN279:BC281,"×")</f>
        <v>3</v>
      </c>
      <c r="BK280" s="129">
        <f>(IF((AN279&gt;AP279),1,0))+(IF((AN280&gt;AP280),1,0))+(IF((AN281&gt;AP281),1,0))+(IF((AR279&gt;AT279),1,0))+(IF((AR280&gt;AT280),1,0))+(IF((AR281&gt;AT281),1,0))+(IF((AV279&gt;AX279),1,0))+(IF((AV280&gt;AX280),1,0))+(IF((AV281&gt;AX281),1,0))+(IF((AZ279&gt;BB279),1,0))+(IF((AZ280&gt;BB280),1,0))+(IF((AZ281&gt;BB281),1,0))</f>
        <v>0</v>
      </c>
      <c r="BL280" s="130">
        <f>(IF((AN279&lt;AP279),1,0))+(IF((AN280&lt;AP280),1,0))+(IF((AN281&lt;AP281),1,0))+(IF((AR279&lt;AT279),1,0))+(IF((AR280&lt;AT280),1,0))+(IF((AR281&lt;AT281),1,0))+(IF((AV279&lt;AX279),1,0))+(IF((AV280&lt;AX280),1,0))+(IF((AV281&lt;AX281),1,0))+(IF((AZ279&lt;BB279),1,0))+(IF((AZ280&lt;BB280),1,0))+(IF((AZ281&lt;BB281),1,0))</f>
        <v>6</v>
      </c>
      <c r="BM280" s="131">
        <f>BK280-BL280</f>
        <v>-6</v>
      </c>
      <c r="BN280" s="122">
        <f>SUM(AN279:AN281,AR279:AR281,AV279:AV281,AZ279:AZ281)</f>
        <v>49</v>
      </c>
      <c r="BO280" s="122">
        <f>SUM(AP279:AP281,AT279:AT281,AX279:AX281,BB279:BB281)</f>
        <v>90</v>
      </c>
      <c r="BP280" s="126">
        <f>BN280-BO280</f>
        <v>-41</v>
      </c>
    </row>
    <row r="281" spans="2:68" ht="12" customHeight="1" x14ac:dyDescent="0.15">
      <c r="B281" s="11"/>
      <c r="C281" s="12" t="s">
        <v>139</v>
      </c>
      <c r="D281" s="149">
        <f>IF(J278="","",J278)</f>
        <v>15</v>
      </c>
      <c r="E281" s="111" t="str">
        <f t="shared" si="90"/>
        <v>-</v>
      </c>
      <c r="F281" s="150">
        <f>IF(H278="","",H278)</f>
        <v>10</v>
      </c>
      <c r="G281" s="433" t="str">
        <f>IF(I278="","",I278)</f>
        <v>-</v>
      </c>
      <c r="H281" s="440"/>
      <c r="I281" s="441"/>
      <c r="J281" s="441"/>
      <c r="K281" s="442"/>
      <c r="L281" s="132">
        <v>15</v>
      </c>
      <c r="M281" s="111" t="str">
        <f t="shared" si="86"/>
        <v>-</v>
      </c>
      <c r="N281" s="133">
        <v>9</v>
      </c>
      <c r="O281" s="504"/>
      <c r="P281" s="132"/>
      <c r="Q281" s="134" t="str">
        <f t="shared" si="87"/>
        <v/>
      </c>
      <c r="R281" s="133"/>
      <c r="S281" s="507"/>
      <c r="T281" s="89">
        <f>Y280</f>
        <v>3</v>
      </c>
      <c r="U281" s="33" t="s">
        <v>2</v>
      </c>
      <c r="V281" s="33">
        <f>Z280</f>
        <v>0</v>
      </c>
      <c r="W281" s="34" t="s">
        <v>1</v>
      </c>
      <c r="X281" s="106"/>
      <c r="Y281" s="156"/>
      <c r="Z281" s="157"/>
      <c r="AA281" s="156"/>
      <c r="AB281" s="157"/>
      <c r="AC281" s="158"/>
      <c r="AD281" s="157"/>
      <c r="AE281" s="157"/>
      <c r="AF281" s="158"/>
      <c r="AG281" s="33"/>
      <c r="AH281" s="33"/>
      <c r="AI281" s="33"/>
      <c r="AJ281" s="33"/>
      <c r="AK281" s="33"/>
      <c r="AL281" s="11"/>
      <c r="AM281" s="12" t="s">
        <v>90</v>
      </c>
      <c r="AN281" s="149" t="str">
        <f>IF(AT278="","",AT278)</f>
        <v/>
      </c>
      <c r="AO281" s="111" t="str">
        <f t="shared" si="91"/>
        <v/>
      </c>
      <c r="AP281" s="150" t="str">
        <f>IF(AR278="","",AR278)</f>
        <v/>
      </c>
      <c r="AQ281" s="433" t="str">
        <f>IF(AS278="","",AS278)</f>
        <v/>
      </c>
      <c r="AR281" s="440"/>
      <c r="AS281" s="441"/>
      <c r="AT281" s="441"/>
      <c r="AU281" s="442"/>
      <c r="AV281" s="132"/>
      <c r="AW281" s="111" t="str">
        <f t="shared" si="88"/>
        <v/>
      </c>
      <c r="AX281" s="133"/>
      <c r="AY281" s="504"/>
      <c r="AZ281" s="132"/>
      <c r="BA281" s="134" t="str">
        <f t="shared" si="89"/>
        <v/>
      </c>
      <c r="BB281" s="133"/>
      <c r="BC281" s="507"/>
      <c r="BD281" s="89">
        <f>BI280</f>
        <v>0</v>
      </c>
      <c r="BE281" s="33" t="s">
        <v>2</v>
      </c>
      <c r="BF281" s="33">
        <f>BJ280</f>
        <v>3</v>
      </c>
      <c r="BG281" s="34" t="s">
        <v>1</v>
      </c>
      <c r="BH281" s="106"/>
      <c r="BI281" s="156"/>
      <c r="BJ281" s="157"/>
      <c r="BK281" s="156"/>
      <c r="BL281" s="157"/>
      <c r="BM281" s="158"/>
      <c r="BN281" s="157"/>
      <c r="BO281" s="157"/>
      <c r="BP281" s="158"/>
    </row>
    <row r="282" spans="2:68" ht="12" customHeight="1" x14ac:dyDescent="0.15">
      <c r="B282" s="7" t="s">
        <v>148</v>
      </c>
      <c r="C282" s="8" t="s">
        <v>31</v>
      </c>
      <c r="D282" s="138">
        <f>IF(N276="","",N276)</f>
        <v>15</v>
      </c>
      <c r="E282" s="141" t="str">
        <f t="shared" si="90"/>
        <v>-</v>
      </c>
      <c r="F282" s="139">
        <f>IF(L276="","",L276)</f>
        <v>12</v>
      </c>
      <c r="G282" s="431" t="str">
        <f>IF(O276="","",IF(O276="○","×",IF(O276="×","○")))</f>
        <v>×</v>
      </c>
      <c r="H282" s="159">
        <f>IF(N279="","",N279)</f>
        <v>10</v>
      </c>
      <c r="I282" s="111" t="str">
        <f t="shared" ref="I282:I287" si="92">IF(H282="","","-")</f>
        <v>-</v>
      </c>
      <c r="J282" s="139">
        <f>IF(L279="","",L279)</f>
        <v>15</v>
      </c>
      <c r="K282" s="431" t="str">
        <f>IF(O279="","",IF(O279="○","×",IF(O279="×","○")))</f>
        <v>×</v>
      </c>
      <c r="L282" s="434"/>
      <c r="M282" s="435"/>
      <c r="N282" s="435"/>
      <c r="O282" s="436"/>
      <c r="P282" s="110">
        <v>15</v>
      </c>
      <c r="Q282" s="111" t="str">
        <f t="shared" si="87"/>
        <v>-</v>
      </c>
      <c r="R282" s="112">
        <v>13</v>
      </c>
      <c r="S282" s="506" t="str">
        <f>IF(P282&lt;&gt;"",IF(P282&gt;R282,IF(P283&gt;R283,"○",IF(P284&gt;R284,"○","×")),IF(P283&gt;R283,IF(P284&gt;R284,"○","×"),"×")),"")</f>
        <v>○</v>
      </c>
      <c r="T282" s="492" t="s">
        <v>416</v>
      </c>
      <c r="U282" s="493"/>
      <c r="V282" s="493"/>
      <c r="W282" s="494"/>
      <c r="X282" s="106"/>
      <c r="Y282" s="121"/>
      <c r="Z282" s="122"/>
      <c r="AA282" s="121"/>
      <c r="AB282" s="122"/>
      <c r="AC282" s="126"/>
      <c r="AD282" s="122"/>
      <c r="AE282" s="122"/>
      <c r="AF282" s="126"/>
      <c r="AG282" s="67"/>
      <c r="AH282" s="67"/>
      <c r="AI282" s="67"/>
      <c r="AJ282" s="67"/>
      <c r="AK282" s="67"/>
      <c r="AL282" s="7" t="s">
        <v>103</v>
      </c>
      <c r="AM282" s="8" t="s">
        <v>355</v>
      </c>
      <c r="AN282" s="138">
        <f>IF(AX276="","",AX276)</f>
        <v>10</v>
      </c>
      <c r="AO282" s="141" t="str">
        <f t="shared" si="91"/>
        <v>-</v>
      </c>
      <c r="AP282" s="139">
        <f>IF(AV276="","",AV276)</f>
        <v>15</v>
      </c>
      <c r="AQ282" s="431" t="str">
        <f>IF(AY276="","",IF(AY276="○","×",IF(AY276="×","○")))</f>
        <v>×</v>
      </c>
      <c r="AR282" s="159">
        <f>IF(AX279="","",AX279)</f>
        <v>15</v>
      </c>
      <c r="AS282" s="111" t="str">
        <f t="shared" ref="AS282:AS287" si="93">IF(AR282="","","-")</f>
        <v>-</v>
      </c>
      <c r="AT282" s="139">
        <f>IF(AV279="","",AV279)</f>
        <v>9</v>
      </c>
      <c r="AU282" s="431" t="str">
        <f>IF(AY279="","",IF(AY279="○","×",IF(AY279="×","○")))</f>
        <v>○</v>
      </c>
      <c r="AV282" s="434"/>
      <c r="AW282" s="435"/>
      <c r="AX282" s="435"/>
      <c r="AY282" s="436"/>
      <c r="AZ282" s="110">
        <v>5</v>
      </c>
      <c r="BA282" s="111" t="str">
        <f t="shared" si="89"/>
        <v>-</v>
      </c>
      <c r="BB282" s="112">
        <v>15</v>
      </c>
      <c r="BC282" s="506" t="str">
        <f>IF(AZ282&lt;&gt;"",IF(AZ282&gt;BB282,IF(AZ283&gt;BB283,"○",IF(AZ284&gt;BB284,"○","×")),IF(AZ283&gt;BB283,IF(AZ284&gt;BB284,"○","×"),"×")),"")</f>
        <v>×</v>
      </c>
      <c r="BD282" s="492" t="s">
        <v>416</v>
      </c>
      <c r="BE282" s="493"/>
      <c r="BF282" s="493"/>
      <c r="BG282" s="494"/>
      <c r="BH282" s="106"/>
      <c r="BI282" s="121"/>
      <c r="BJ282" s="122"/>
      <c r="BK282" s="121"/>
      <c r="BL282" s="122"/>
      <c r="BM282" s="126"/>
      <c r="BN282" s="122"/>
      <c r="BO282" s="122"/>
      <c r="BP282" s="126"/>
    </row>
    <row r="283" spans="2:68" ht="12" customHeight="1" x14ac:dyDescent="0.15">
      <c r="B283" s="7" t="s">
        <v>147</v>
      </c>
      <c r="C283" s="8" t="s">
        <v>31</v>
      </c>
      <c r="D283" s="138">
        <f>IF(N277="","",N277)</f>
        <v>13</v>
      </c>
      <c r="E283" s="111" t="str">
        <f t="shared" si="90"/>
        <v>-</v>
      </c>
      <c r="F283" s="139">
        <f>IF(L277="","",L277)</f>
        <v>15</v>
      </c>
      <c r="G283" s="432" t="str">
        <f>IF(I280="","",I280)</f>
        <v/>
      </c>
      <c r="H283" s="159">
        <f>IF(N280="","",N280)</f>
        <v>16</v>
      </c>
      <c r="I283" s="111" t="str">
        <f t="shared" si="92"/>
        <v>-</v>
      </c>
      <c r="J283" s="139">
        <f>IF(L280="","",L280)</f>
        <v>14</v>
      </c>
      <c r="K283" s="432" t="str">
        <f>IF(M280="","",M280)</f>
        <v>-</v>
      </c>
      <c r="L283" s="437"/>
      <c r="M283" s="438"/>
      <c r="N283" s="438"/>
      <c r="O283" s="439"/>
      <c r="P283" s="110">
        <v>15</v>
      </c>
      <c r="Q283" s="111" t="str">
        <f t="shared" si="87"/>
        <v>-</v>
      </c>
      <c r="R283" s="112">
        <v>7</v>
      </c>
      <c r="S283" s="506"/>
      <c r="T283" s="495"/>
      <c r="U283" s="496"/>
      <c r="V283" s="496"/>
      <c r="W283" s="497"/>
      <c r="X283" s="106"/>
      <c r="Y283" s="121">
        <f>COUNTIF(D282:S284,"○")</f>
        <v>1</v>
      </c>
      <c r="Z283" s="122">
        <f>COUNTIF(D282:S284,"×")</f>
        <v>2</v>
      </c>
      <c r="AA283" s="129">
        <f>(IF((D282&gt;F282),1,0))+(IF((D283&gt;F283),1,0))+(IF((D284&gt;F284),1,0))+(IF((H282&gt;J282),1,0))+(IF((H283&gt;J283),1,0))+(IF((H284&gt;J284),1,0))+(IF((L282&gt;N282),1,0))+(IF((L283&gt;N283),1,0))+(IF((L284&gt;N284),1,0))+(IF((P282&gt;R282),1,0))+(IF((P283&gt;R283),1,0))+(IF((P284&gt;R284),1,0))</f>
        <v>4</v>
      </c>
      <c r="AB283" s="130">
        <f>(IF((D282&lt;F282),1,0))+(IF((D283&lt;F283),1,0))+(IF((D284&lt;F284),1,0))+(IF((H282&lt;J282),1,0))+(IF((H283&lt;J283),1,0))+(IF((H284&lt;J284),1,0))+(IF((L282&lt;N282),1,0))+(IF((L283&lt;N283),1,0))+(IF((L284&lt;N284),1,0))+(IF((P282&lt;R282),1,0))+(IF((P283&lt;R283),1,0))+(IF((P284&lt;R284),1,0))</f>
        <v>4</v>
      </c>
      <c r="AC283" s="131">
        <f>AA283-AB283</f>
        <v>0</v>
      </c>
      <c r="AD283" s="122">
        <f>SUM(D282:D284,H282:H284,L282:L284,P282:P284)</f>
        <v>105</v>
      </c>
      <c r="AE283" s="122">
        <f>SUM(F282:F284,J282:J284,N282:N284,R282:R284)</f>
        <v>106</v>
      </c>
      <c r="AF283" s="126">
        <f>AD283-AE283</f>
        <v>-1</v>
      </c>
      <c r="AG283" s="67"/>
      <c r="AH283" s="67"/>
      <c r="AI283" s="67"/>
      <c r="AJ283" s="67"/>
      <c r="AK283" s="67"/>
      <c r="AL283" s="7" t="s">
        <v>102</v>
      </c>
      <c r="AM283" s="8" t="s">
        <v>355</v>
      </c>
      <c r="AN283" s="138">
        <f>IF(AX277="","",AX277)</f>
        <v>8</v>
      </c>
      <c r="AO283" s="111" t="str">
        <f t="shared" si="91"/>
        <v>-</v>
      </c>
      <c r="AP283" s="139">
        <f>IF(AV277="","",AV277)</f>
        <v>15</v>
      </c>
      <c r="AQ283" s="432" t="str">
        <f>IF(AS280="","",AS280)</f>
        <v/>
      </c>
      <c r="AR283" s="159">
        <f>IF(AX280="","",AX280)</f>
        <v>15</v>
      </c>
      <c r="AS283" s="111" t="str">
        <f t="shared" si="93"/>
        <v>-</v>
      </c>
      <c r="AT283" s="139">
        <f>IF(AV280="","",AV280)</f>
        <v>13</v>
      </c>
      <c r="AU283" s="432" t="str">
        <f>IF(AW280="","",AW280)</f>
        <v>-</v>
      </c>
      <c r="AV283" s="437"/>
      <c r="AW283" s="438"/>
      <c r="AX283" s="438"/>
      <c r="AY283" s="439"/>
      <c r="AZ283" s="110">
        <v>3</v>
      </c>
      <c r="BA283" s="111" t="str">
        <f t="shared" si="89"/>
        <v>-</v>
      </c>
      <c r="BB283" s="112">
        <v>15</v>
      </c>
      <c r="BC283" s="506"/>
      <c r="BD283" s="495"/>
      <c r="BE283" s="496"/>
      <c r="BF283" s="496"/>
      <c r="BG283" s="497"/>
      <c r="BH283" s="106"/>
      <c r="BI283" s="121">
        <f>COUNTIF(AN282:BC284,"○")</f>
        <v>1</v>
      </c>
      <c r="BJ283" s="122">
        <f>COUNTIF(AN282:BC284,"×")</f>
        <v>2</v>
      </c>
      <c r="BK283" s="129">
        <f>(IF((AN282&gt;AP282),1,0))+(IF((AN283&gt;AP283),1,0))+(IF((AN284&gt;AP284),1,0))+(IF((AR282&gt;AT282),1,0))+(IF((AR283&gt;AT283),1,0))+(IF((AR284&gt;AT284),1,0))+(IF((AV282&gt;AX282),1,0))+(IF((AV283&gt;AX283),1,0))+(IF((AV284&gt;AX284),1,0))+(IF((AZ282&gt;BB282),1,0))+(IF((AZ283&gt;BB283),1,0))+(IF((AZ284&gt;BB284),1,0))</f>
        <v>2</v>
      </c>
      <c r="BL283" s="130">
        <f>(IF((AN282&lt;AP282),1,0))+(IF((AN283&lt;AP283),1,0))+(IF((AN284&lt;AP284),1,0))+(IF((AR282&lt;AT282),1,0))+(IF((AR283&lt;AT283),1,0))+(IF((AR284&lt;AT284),1,0))+(IF((AV282&lt;AX282),1,0))+(IF((AV283&lt;AX283),1,0))+(IF((AV284&lt;AX284),1,0))+(IF((AZ282&lt;BB282),1,0))+(IF((AZ283&lt;BB283),1,0))+(IF((AZ284&lt;BB284),1,0))</f>
        <v>4</v>
      </c>
      <c r="BM283" s="131">
        <f>BK283-BL283</f>
        <v>-2</v>
      </c>
      <c r="BN283" s="122">
        <f>SUM(AN282:AN284,AR282:AR284,AV282:AV284,AZ282:AZ284)</f>
        <v>56</v>
      </c>
      <c r="BO283" s="122">
        <f>SUM(AP282:AP284,AT282:AT284,AX282:AX284,BB282:BB284)</f>
        <v>82</v>
      </c>
      <c r="BP283" s="126">
        <f>BN283-BO283</f>
        <v>-26</v>
      </c>
    </row>
    <row r="284" spans="2:68" ht="12" customHeight="1" x14ac:dyDescent="0.15">
      <c r="B284" s="11"/>
      <c r="C284" s="12" t="s">
        <v>106</v>
      </c>
      <c r="D284" s="149">
        <f>IF(N278="","",N278)</f>
        <v>12</v>
      </c>
      <c r="E284" s="134" t="str">
        <f t="shared" si="90"/>
        <v>-</v>
      </c>
      <c r="F284" s="150">
        <f>IF(L278="","",L278)</f>
        <v>15</v>
      </c>
      <c r="G284" s="433" t="str">
        <f>IF(I281="","",I281)</f>
        <v/>
      </c>
      <c r="H284" s="160">
        <f>IF(N281="","",N281)</f>
        <v>9</v>
      </c>
      <c r="I284" s="111" t="str">
        <f t="shared" si="92"/>
        <v>-</v>
      </c>
      <c r="J284" s="150">
        <f>IF(L281="","",L281)</f>
        <v>15</v>
      </c>
      <c r="K284" s="433" t="str">
        <f>IF(M281="","",M281)</f>
        <v>-</v>
      </c>
      <c r="L284" s="440"/>
      <c r="M284" s="441"/>
      <c r="N284" s="441"/>
      <c r="O284" s="442"/>
      <c r="P284" s="132"/>
      <c r="Q284" s="111" t="str">
        <f t="shared" si="87"/>
        <v/>
      </c>
      <c r="R284" s="133"/>
      <c r="S284" s="507"/>
      <c r="T284" s="89">
        <f>Y283</f>
        <v>1</v>
      </c>
      <c r="U284" s="33" t="s">
        <v>2</v>
      </c>
      <c r="V284" s="33">
        <f>Z283</f>
        <v>2</v>
      </c>
      <c r="W284" s="34" t="s">
        <v>1</v>
      </c>
      <c r="X284" s="106"/>
      <c r="Y284" s="121"/>
      <c r="Z284" s="122"/>
      <c r="AA284" s="121"/>
      <c r="AB284" s="122"/>
      <c r="AC284" s="126"/>
      <c r="AD284" s="122"/>
      <c r="AE284" s="122"/>
      <c r="AF284" s="126"/>
      <c r="AG284" s="33"/>
      <c r="AH284" s="33"/>
      <c r="AI284" s="33"/>
      <c r="AJ284" s="33"/>
      <c r="AK284" s="33"/>
      <c r="AL284" s="11"/>
      <c r="AM284" s="32" t="s">
        <v>97</v>
      </c>
      <c r="AN284" s="149" t="str">
        <f>IF(AX278="","",AX278)</f>
        <v/>
      </c>
      <c r="AO284" s="134" t="str">
        <f t="shared" si="91"/>
        <v/>
      </c>
      <c r="AP284" s="150" t="str">
        <f>IF(AV278="","",AV278)</f>
        <v/>
      </c>
      <c r="AQ284" s="433" t="str">
        <f>IF(AS281="","",AS281)</f>
        <v/>
      </c>
      <c r="AR284" s="160" t="str">
        <f>IF(AX281="","",AX281)</f>
        <v/>
      </c>
      <c r="AS284" s="111" t="str">
        <f t="shared" si="93"/>
        <v/>
      </c>
      <c r="AT284" s="150" t="str">
        <f>IF(AV281="","",AV281)</f>
        <v/>
      </c>
      <c r="AU284" s="433" t="str">
        <f>IF(AW281="","",AW281)</f>
        <v/>
      </c>
      <c r="AV284" s="440"/>
      <c r="AW284" s="441"/>
      <c r="AX284" s="441"/>
      <c r="AY284" s="442"/>
      <c r="AZ284" s="132"/>
      <c r="BA284" s="111" t="str">
        <f t="shared" si="89"/>
        <v/>
      </c>
      <c r="BB284" s="133"/>
      <c r="BC284" s="507"/>
      <c r="BD284" s="89">
        <f>BI283</f>
        <v>1</v>
      </c>
      <c r="BE284" s="33" t="s">
        <v>2</v>
      </c>
      <c r="BF284" s="33">
        <f>BJ283</f>
        <v>2</v>
      </c>
      <c r="BG284" s="34" t="s">
        <v>1</v>
      </c>
      <c r="BH284" s="106"/>
      <c r="BI284" s="121"/>
      <c r="BJ284" s="122"/>
      <c r="BK284" s="121"/>
      <c r="BL284" s="122"/>
      <c r="BM284" s="126"/>
      <c r="BN284" s="122"/>
      <c r="BO284" s="122"/>
      <c r="BP284" s="126"/>
    </row>
    <row r="285" spans="2:68" ht="12" customHeight="1" x14ac:dyDescent="0.15">
      <c r="B285" s="28" t="s">
        <v>207</v>
      </c>
      <c r="C285" s="8" t="s">
        <v>74</v>
      </c>
      <c r="D285" s="138">
        <f>IF(R276="","",R276)</f>
        <v>8</v>
      </c>
      <c r="E285" s="111" t="str">
        <f t="shared" si="90"/>
        <v>-</v>
      </c>
      <c r="F285" s="139">
        <f>IF(P276="","",P276)</f>
        <v>15</v>
      </c>
      <c r="G285" s="431" t="str">
        <f>IF(S276="","",IF(S276="○","×",IF(S276="×","○")))</f>
        <v>×</v>
      </c>
      <c r="H285" s="159">
        <f>IF(R279="","",R279)</f>
        <v>9</v>
      </c>
      <c r="I285" s="141" t="str">
        <f t="shared" si="92"/>
        <v>-</v>
      </c>
      <c r="J285" s="139">
        <f>IF(P279="","",P279)</f>
        <v>15</v>
      </c>
      <c r="K285" s="431" t="str">
        <f>IF(S279="","",IF(S279="○","×",IF(S279="×","○")))</f>
        <v>×</v>
      </c>
      <c r="L285" s="163">
        <f>IF(R282="","",R282)</f>
        <v>13</v>
      </c>
      <c r="M285" s="111" t="str">
        <f>IF(L285="","","-")</f>
        <v>-</v>
      </c>
      <c r="N285" s="162">
        <f>IF(P282="","",P282)</f>
        <v>15</v>
      </c>
      <c r="O285" s="431" t="str">
        <f>IF(S282="","",IF(S282="○","×",IF(S282="×","○")))</f>
        <v>×</v>
      </c>
      <c r="P285" s="434"/>
      <c r="Q285" s="435"/>
      <c r="R285" s="435"/>
      <c r="S285" s="487"/>
      <c r="T285" s="492" t="s">
        <v>417</v>
      </c>
      <c r="U285" s="493"/>
      <c r="V285" s="493"/>
      <c r="W285" s="494"/>
      <c r="X285" s="106"/>
      <c r="Y285" s="123"/>
      <c r="Z285" s="124"/>
      <c r="AA285" s="123"/>
      <c r="AB285" s="124"/>
      <c r="AC285" s="125"/>
      <c r="AD285" s="124"/>
      <c r="AE285" s="124"/>
      <c r="AF285" s="125"/>
      <c r="AG285" s="67"/>
      <c r="AH285" s="67"/>
      <c r="AI285" s="67"/>
      <c r="AJ285" s="67"/>
      <c r="AK285" s="67"/>
      <c r="AL285" s="5" t="s">
        <v>197</v>
      </c>
      <c r="AM285" s="6" t="s">
        <v>196</v>
      </c>
      <c r="AN285" s="138">
        <f>IF(BB276="","",BB276)</f>
        <v>15</v>
      </c>
      <c r="AO285" s="111" t="str">
        <f t="shared" si="91"/>
        <v>-</v>
      </c>
      <c r="AP285" s="139">
        <f>IF(AZ276="","",AZ276)</f>
        <v>8</v>
      </c>
      <c r="AQ285" s="431" t="str">
        <f>IF(BC276="","",IF(BC276="○","×",IF(BC276="×","○")))</f>
        <v>○</v>
      </c>
      <c r="AR285" s="159">
        <f>IF(BB279="","",BB279)</f>
        <v>15</v>
      </c>
      <c r="AS285" s="141" t="str">
        <f t="shared" si="93"/>
        <v>-</v>
      </c>
      <c r="AT285" s="139">
        <f>IF(AZ279="","",AZ279)</f>
        <v>4</v>
      </c>
      <c r="AU285" s="431" t="str">
        <f>IF(BC279="","",IF(BC279="○","×",IF(BC279="×","○")))</f>
        <v>○</v>
      </c>
      <c r="AV285" s="163">
        <f>IF(BB282="","",BB282)</f>
        <v>15</v>
      </c>
      <c r="AW285" s="111" t="str">
        <f>IF(AV285="","","-")</f>
        <v>-</v>
      </c>
      <c r="AX285" s="162">
        <f>IF(AZ282="","",AZ282)</f>
        <v>5</v>
      </c>
      <c r="AY285" s="431" t="str">
        <f>IF(BC282="","",IF(BC282="○","×",IF(BC282="×","○")))</f>
        <v>○</v>
      </c>
      <c r="AZ285" s="434"/>
      <c r="BA285" s="435"/>
      <c r="BB285" s="435"/>
      <c r="BC285" s="487"/>
      <c r="BD285" s="492" t="s">
        <v>414</v>
      </c>
      <c r="BE285" s="493"/>
      <c r="BF285" s="493"/>
      <c r="BG285" s="494"/>
      <c r="BH285" s="106"/>
      <c r="BI285" s="123"/>
      <c r="BJ285" s="124"/>
      <c r="BK285" s="123"/>
      <c r="BL285" s="124"/>
      <c r="BM285" s="125"/>
      <c r="BN285" s="124"/>
      <c r="BO285" s="124"/>
      <c r="BP285" s="125"/>
    </row>
    <row r="286" spans="2:68" ht="12" customHeight="1" x14ac:dyDescent="0.15">
      <c r="B286" s="28" t="s">
        <v>206</v>
      </c>
      <c r="C286" s="8" t="s">
        <v>50</v>
      </c>
      <c r="D286" s="138">
        <f>IF(R277="","",R277)</f>
        <v>3</v>
      </c>
      <c r="E286" s="111" t="str">
        <f t="shared" si="90"/>
        <v>-</v>
      </c>
      <c r="F286" s="139">
        <f>IF(P277="","",P277)</f>
        <v>15</v>
      </c>
      <c r="G286" s="432" t="str">
        <f>IF(I283="","",I283)</f>
        <v>-</v>
      </c>
      <c r="H286" s="159">
        <f>IF(R280="","",R280)</f>
        <v>3</v>
      </c>
      <c r="I286" s="111" t="str">
        <f t="shared" si="92"/>
        <v>-</v>
      </c>
      <c r="J286" s="139">
        <f>IF(P280="","",P280)</f>
        <v>15</v>
      </c>
      <c r="K286" s="432" t="str">
        <f>IF(M283="","",M283)</f>
        <v/>
      </c>
      <c r="L286" s="159">
        <f>IF(R283="","",R283)</f>
        <v>7</v>
      </c>
      <c r="M286" s="111" t="str">
        <f>IF(L286="","","-")</f>
        <v>-</v>
      </c>
      <c r="N286" s="139">
        <f>IF(P283="","",P283)</f>
        <v>15</v>
      </c>
      <c r="O286" s="432" t="str">
        <f>IF(Q283="","",Q283)</f>
        <v>-</v>
      </c>
      <c r="P286" s="437"/>
      <c r="Q286" s="438"/>
      <c r="R286" s="438"/>
      <c r="S286" s="488"/>
      <c r="T286" s="495"/>
      <c r="U286" s="496"/>
      <c r="V286" s="496"/>
      <c r="W286" s="497"/>
      <c r="X286" s="106"/>
      <c r="Y286" s="121">
        <f>COUNTIF(D285:S287,"○")</f>
        <v>0</v>
      </c>
      <c r="Z286" s="122">
        <f>COUNTIF(D285:S287,"×")</f>
        <v>3</v>
      </c>
      <c r="AA286" s="129">
        <f>(IF((D285&gt;F285),1,0))+(IF((D286&gt;F286),1,0))+(IF((D287&gt;F287),1,0))+(IF((H285&gt;J285),1,0))+(IF((H286&gt;J286),1,0))+(IF((H287&gt;J287),1,0))+(IF((L285&gt;N285),1,0))+(IF((L286&gt;N286),1,0))+(IF((L287&gt;N287),1,0))+(IF((P285&gt;R285),1,0))+(IF((P286&gt;R286),1,0))+(IF((P287&gt;R287),1,0))</f>
        <v>0</v>
      </c>
      <c r="AB286" s="130">
        <f>(IF((D285&lt;F285),1,0))+(IF((D286&lt;F286),1,0))+(IF((D287&lt;F287),1,0))+(IF((H285&lt;J285),1,0))+(IF((H286&lt;J286),1,0))+(IF((H287&lt;J287),1,0))+(IF((L285&lt;N285),1,0))+(IF((L286&lt;N286),1,0))+(IF((L287&lt;N287),1,0))+(IF((P285&lt;R285),1,0))+(IF((P286&lt;R286),1,0))+(IF((P287&lt;R287),1,0))</f>
        <v>6</v>
      </c>
      <c r="AC286" s="131">
        <f>AA286-AB286</f>
        <v>-6</v>
      </c>
      <c r="AD286" s="122">
        <f>SUM(D285:D287,H285:H287,L285:L287,P285:P287)</f>
        <v>43</v>
      </c>
      <c r="AE286" s="122">
        <f>SUM(F285:F287,J285:J287,N285:N287,R285:R287)</f>
        <v>90</v>
      </c>
      <c r="AF286" s="126">
        <f>AD286-AE286</f>
        <v>-47</v>
      </c>
      <c r="AG286" s="67"/>
      <c r="AH286" s="67"/>
      <c r="AI286" s="67"/>
      <c r="AJ286" s="67"/>
      <c r="AK286" s="67"/>
      <c r="AL286" s="7" t="s">
        <v>193</v>
      </c>
      <c r="AM286" s="8" t="s">
        <v>354</v>
      </c>
      <c r="AN286" s="138">
        <f>IF(BB277="","",BB277)</f>
        <v>15</v>
      </c>
      <c r="AO286" s="111" t="str">
        <f t="shared" si="91"/>
        <v>-</v>
      </c>
      <c r="AP286" s="139">
        <f>IF(AZ277="","",AZ277)</f>
        <v>7</v>
      </c>
      <c r="AQ286" s="432" t="str">
        <f>IF(AS283="","",AS283)</f>
        <v>-</v>
      </c>
      <c r="AR286" s="159">
        <f>IF(BB280="","",BB280)</f>
        <v>15</v>
      </c>
      <c r="AS286" s="111" t="str">
        <f t="shared" si="93"/>
        <v>-</v>
      </c>
      <c r="AT286" s="139">
        <f>IF(AZ280="","",AZ280)</f>
        <v>7</v>
      </c>
      <c r="AU286" s="432" t="str">
        <f>IF(AW283="","",AW283)</f>
        <v/>
      </c>
      <c r="AV286" s="159">
        <f>IF(BB283="","",BB283)</f>
        <v>15</v>
      </c>
      <c r="AW286" s="111" t="str">
        <f>IF(AV286="","","-")</f>
        <v>-</v>
      </c>
      <c r="AX286" s="139">
        <f>IF(AZ283="","",AZ283)</f>
        <v>3</v>
      </c>
      <c r="AY286" s="432" t="str">
        <f>IF(BA283="","",BA283)</f>
        <v>-</v>
      </c>
      <c r="AZ286" s="437"/>
      <c r="BA286" s="438"/>
      <c r="BB286" s="438"/>
      <c r="BC286" s="488"/>
      <c r="BD286" s="495"/>
      <c r="BE286" s="496"/>
      <c r="BF286" s="496"/>
      <c r="BG286" s="497"/>
      <c r="BH286" s="106"/>
      <c r="BI286" s="121">
        <f>COUNTIF(AN285:BC287,"○")</f>
        <v>3</v>
      </c>
      <c r="BJ286" s="122">
        <f>COUNTIF(AN285:BC287,"×")</f>
        <v>0</v>
      </c>
      <c r="BK286" s="129">
        <f>(IF((AN285&gt;AP285),1,0))+(IF((AN286&gt;AP286),1,0))+(IF((AN287&gt;AP287),1,0))+(IF((AR285&gt;AT285),1,0))+(IF((AR286&gt;AT286),1,0))+(IF((AR287&gt;AT287),1,0))+(IF((AV285&gt;AX285),1,0))+(IF((AV286&gt;AX286),1,0))+(IF((AV287&gt;AX287),1,0))+(IF((AZ285&gt;BB285),1,0))+(IF((AZ286&gt;BB286),1,0))+(IF((AZ287&gt;BB287),1,0))</f>
        <v>6</v>
      </c>
      <c r="BL286" s="130">
        <f>(IF((AN285&lt;AP285),1,0))+(IF((AN286&lt;AP286),1,0))+(IF((AN287&lt;AP287),1,0))+(IF((AR285&lt;AT285),1,0))+(IF((AR286&lt;AT286),1,0))+(IF((AR287&lt;AT287),1,0))+(IF((AV285&lt;AX285),1,0))+(IF((AV286&lt;AX286),1,0))+(IF((AV287&lt;AX287),1,0))+(IF((AZ285&lt;BB285),1,0))+(IF((AZ286&lt;BB286),1,0))+(IF((AZ287&lt;BB287),1,0))</f>
        <v>0</v>
      </c>
      <c r="BM286" s="131">
        <f>BK286-BL286</f>
        <v>6</v>
      </c>
      <c r="BN286" s="122">
        <f>SUM(AN285:AN287,AR285:AR287,AV285:AV287,AZ285:AZ287)</f>
        <v>90</v>
      </c>
      <c r="BO286" s="122">
        <f>SUM(AP285:AP287,AT285:AT287,AX285:AX287,BB285:BB287)</f>
        <v>34</v>
      </c>
      <c r="BP286" s="126">
        <f>BN286-BO286</f>
        <v>56</v>
      </c>
    </row>
    <row r="287" spans="2:68" ht="12" customHeight="1" thickBot="1" x14ac:dyDescent="0.2">
      <c r="B287" s="9"/>
      <c r="C287" s="10" t="s">
        <v>313</v>
      </c>
      <c r="D287" s="164" t="str">
        <f>IF(R278="","",R278)</f>
        <v/>
      </c>
      <c r="E287" s="165" t="str">
        <f t="shared" si="90"/>
        <v/>
      </c>
      <c r="F287" s="166" t="str">
        <f>IF(P278="","",P278)</f>
        <v/>
      </c>
      <c r="G287" s="486" t="str">
        <f>IF(I284="","",I284)</f>
        <v>-</v>
      </c>
      <c r="H287" s="167" t="str">
        <f>IF(R281="","",R281)</f>
        <v/>
      </c>
      <c r="I287" s="165" t="str">
        <f t="shared" si="92"/>
        <v/>
      </c>
      <c r="J287" s="166" t="str">
        <f>IF(P281="","",P281)</f>
        <v/>
      </c>
      <c r="K287" s="486" t="str">
        <f>IF(M284="","",M284)</f>
        <v/>
      </c>
      <c r="L287" s="167" t="str">
        <f>IF(R284="","",R284)</f>
        <v/>
      </c>
      <c r="M287" s="165" t="str">
        <f>IF(L287="","","-")</f>
        <v/>
      </c>
      <c r="N287" s="166" t="str">
        <f>IF(P284="","",P284)</f>
        <v/>
      </c>
      <c r="O287" s="486" t="str">
        <f>IF(Q284="","",Q284)</f>
        <v/>
      </c>
      <c r="P287" s="489"/>
      <c r="Q287" s="490"/>
      <c r="R287" s="490"/>
      <c r="S287" s="491"/>
      <c r="T287" s="101">
        <f>Y286</f>
        <v>0</v>
      </c>
      <c r="U287" s="36" t="s">
        <v>2</v>
      </c>
      <c r="V287" s="36">
        <f>Z286</f>
        <v>3</v>
      </c>
      <c r="W287" s="37" t="s">
        <v>1</v>
      </c>
      <c r="X287" s="106"/>
      <c r="Y287" s="156"/>
      <c r="Z287" s="157"/>
      <c r="AA287" s="156"/>
      <c r="AB287" s="157"/>
      <c r="AC287" s="158"/>
      <c r="AD287" s="157"/>
      <c r="AE287" s="157"/>
      <c r="AF287" s="158"/>
      <c r="AG287" s="33"/>
      <c r="AH287" s="33"/>
      <c r="AI287" s="33"/>
      <c r="AJ287" s="33"/>
      <c r="AK287" s="33"/>
      <c r="AL287" s="9"/>
      <c r="AM287" s="10" t="s">
        <v>194</v>
      </c>
      <c r="AN287" s="164" t="str">
        <f>IF(BB278="","",BB278)</f>
        <v/>
      </c>
      <c r="AO287" s="165" t="str">
        <f t="shared" si="91"/>
        <v/>
      </c>
      <c r="AP287" s="166" t="str">
        <f>IF(AZ278="","",AZ278)</f>
        <v/>
      </c>
      <c r="AQ287" s="486" t="str">
        <f>IF(AS284="","",AS284)</f>
        <v/>
      </c>
      <c r="AR287" s="167" t="str">
        <f>IF(BB281="","",BB281)</f>
        <v/>
      </c>
      <c r="AS287" s="165" t="str">
        <f t="shared" si="93"/>
        <v/>
      </c>
      <c r="AT287" s="166" t="str">
        <f>IF(AZ281="","",AZ281)</f>
        <v/>
      </c>
      <c r="AU287" s="486" t="str">
        <f>IF(AW284="","",AW284)</f>
        <v/>
      </c>
      <c r="AV287" s="167" t="str">
        <f>IF(BB284="","",BB284)</f>
        <v/>
      </c>
      <c r="AW287" s="165" t="str">
        <f>IF(AV287="","","-")</f>
        <v/>
      </c>
      <c r="AX287" s="166" t="str">
        <f>IF(AZ284="","",AZ284)</f>
        <v/>
      </c>
      <c r="AY287" s="486" t="str">
        <f>IF(BA284="","",BA284)</f>
        <v/>
      </c>
      <c r="AZ287" s="489"/>
      <c r="BA287" s="490"/>
      <c r="BB287" s="490"/>
      <c r="BC287" s="491"/>
      <c r="BD287" s="101">
        <f>BI286</f>
        <v>3</v>
      </c>
      <c r="BE287" s="36" t="s">
        <v>2</v>
      </c>
      <c r="BF287" s="36">
        <f>BJ286</f>
        <v>0</v>
      </c>
      <c r="BG287" s="37" t="s">
        <v>1</v>
      </c>
      <c r="BH287" s="106"/>
      <c r="BI287" s="156"/>
      <c r="BJ287" s="157"/>
      <c r="BK287" s="156"/>
      <c r="BL287" s="157"/>
      <c r="BM287" s="158"/>
      <c r="BN287" s="157"/>
      <c r="BO287" s="157"/>
      <c r="BP287" s="158"/>
    </row>
    <row r="288" spans="2:68" ht="5.0999999999999996" customHeight="1" thickBot="1" x14ac:dyDescent="0.2"/>
    <row r="289" spans="2:59" ht="12" customHeight="1" x14ac:dyDescent="0.15">
      <c r="B289" s="467" t="s">
        <v>72</v>
      </c>
      <c r="C289" s="508"/>
      <c r="D289" s="398" t="str">
        <f>B291</f>
        <v>吉田宗晃</v>
      </c>
      <c r="E289" s="399"/>
      <c r="F289" s="399"/>
      <c r="G289" s="400"/>
      <c r="H289" s="401" t="str">
        <f>B294</f>
        <v>武村　蒼</v>
      </c>
      <c r="I289" s="399"/>
      <c r="J289" s="399"/>
      <c r="K289" s="400"/>
      <c r="L289" s="401" t="str">
        <f>B297</f>
        <v>檜田伸一朗</v>
      </c>
      <c r="M289" s="399"/>
      <c r="N289" s="399"/>
      <c r="O289" s="400"/>
      <c r="P289" s="401" t="str">
        <f>B300</f>
        <v>高石直也</v>
      </c>
      <c r="Q289" s="399"/>
      <c r="R289" s="399"/>
      <c r="S289" s="471"/>
      <c r="T289" s="562" t="s">
        <v>4</v>
      </c>
      <c r="U289" s="563"/>
      <c r="V289" s="563"/>
      <c r="W289" s="564"/>
      <c r="X289" s="106"/>
      <c r="Y289" s="572" t="s">
        <v>20</v>
      </c>
      <c r="Z289" s="574"/>
      <c r="AA289" s="572" t="s">
        <v>19</v>
      </c>
      <c r="AB289" s="573"/>
      <c r="AC289" s="574"/>
      <c r="AD289" s="575" t="s">
        <v>18</v>
      </c>
      <c r="AE289" s="576"/>
      <c r="AF289" s="577"/>
      <c r="AG289" s="22"/>
      <c r="AH289" s="22"/>
      <c r="AI289" s="22"/>
      <c r="AJ289" s="22"/>
      <c r="AK289" s="22"/>
    </row>
    <row r="290" spans="2:59" ht="12" customHeight="1" thickBot="1" x14ac:dyDescent="0.2">
      <c r="B290" s="469"/>
      <c r="C290" s="509"/>
      <c r="D290" s="463" t="str">
        <f>B292</f>
        <v>藤田理恵</v>
      </c>
      <c r="E290" s="464"/>
      <c r="F290" s="464"/>
      <c r="G290" s="465"/>
      <c r="H290" s="466" t="str">
        <f>B295</f>
        <v>古川陽菜</v>
      </c>
      <c r="I290" s="464"/>
      <c r="J290" s="464"/>
      <c r="K290" s="465"/>
      <c r="L290" s="466" t="str">
        <f>B298</f>
        <v>青井美弥</v>
      </c>
      <c r="M290" s="464"/>
      <c r="N290" s="464"/>
      <c r="O290" s="465"/>
      <c r="P290" s="466" t="str">
        <f>B301</f>
        <v>山田あゆみ</v>
      </c>
      <c r="Q290" s="464"/>
      <c r="R290" s="464"/>
      <c r="S290" s="472"/>
      <c r="T290" s="569" t="s">
        <v>3</v>
      </c>
      <c r="U290" s="570"/>
      <c r="V290" s="570"/>
      <c r="W290" s="571"/>
      <c r="X290" s="106"/>
      <c r="Y290" s="107" t="s">
        <v>17</v>
      </c>
      <c r="Z290" s="108" t="s">
        <v>1</v>
      </c>
      <c r="AA290" s="107" t="s">
        <v>21</v>
      </c>
      <c r="AB290" s="108" t="s">
        <v>16</v>
      </c>
      <c r="AC290" s="109" t="s">
        <v>15</v>
      </c>
      <c r="AD290" s="108" t="s">
        <v>21</v>
      </c>
      <c r="AE290" s="108" t="s">
        <v>16</v>
      </c>
      <c r="AF290" s="109" t="s">
        <v>15</v>
      </c>
      <c r="AG290" s="22"/>
      <c r="AH290" s="22"/>
      <c r="AI290" s="22"/>
      <c r="AJ290" s="22"/>
      <c r="AK290" s="22"/>
    </row>
    <row r="291" spans="2:59" ht="12" customHeight="1" x14ac:dyDescent="0.15">
      <c r="B291" s="28" t="s">
        <v>195</v>
      </c>
      <c r="C291" s="8" t="s">
        <v>28</v>
      </c>
      <c r="D291" s="452"/>
      <c r="E291" s="453"/>
      <c r="F291" s="453"/>
      <c r="G291" s="454"/>
      <c r="H291" s="110">
        <v>15</v>
      </c>
      <c r="I291" s="111" t="str">
        <f>IF(H291="","","-")</f>
        <v>-</v>
      </c>
      <c r="J291" s="112">
        <v>11</v>
      </c>
      <c r="K291" s="528" t="str">
        <f>IF(H291&lt;&gt;"",IF(H291&gt;J291,IF(H292&gt;J292,"○",IF(H293&gt;J293,"○","×")),IF(H292&gt;J292,IF(H293&gt;J293,"○","×"),"×")),"")</f>
        <v>○</v>
      </c>
      <c r="L291" s="110">
        <v>5</v>
      </c>
      <c r="M291" s="113" t="str">
        <f t="shared" ref="M291:M296" si="94">IF(L291="","","-")</f>
        <v>-</v>
      </c>
      <c r="N291" s="114">
        <v>15</v>
      </c>
      <c r="O291" s="528" t="str">
        <f>IF(L291&lt;&gt;"",IF(L291&gt;N291,IF(L292&gt;N292,"○",IF(L293&gt;N293,"○","×")),IF(L292&gt;N292,IF(L293&gt;N293,"○","×"),"×")),"")</f>
        <v>○</v>
      </c>
      <c r="P291" s="120">
        <v>15</v>
      </c>
      <c r="Q291" s="113" t="str">
        <f t="shared" ref="Q291:Q299" si="95">IF(P291="","","-")</f>
        <v>-</v>
      </c>
      <c r="R291" s="112">
        <v>6</v>
      </c>
      <c r="S291" s="529" t="str">
        <f>IF(P291&lt;&gt;"",IF(P291&gt;R291,IF(P292&gt;R292,"○",IF(P293&gt;R293,"○","×")),IF(P292&gt;R292,IF(P293&gt;R293,"○","×"),"×")),"")</f>
        <v>○</v>
      </c>
      <c r="T291" s="566" t="s">
        <v>414</v>
      </c>
      <c r="U291" s="567"/>
      <c r="V291" s="567"/>
      <c r="W291" s="568"/>
      <c r="X291" s="106"/>
      <c r="Y291" s="121"/>
      <c r="Z291" s="122"/>
      <c r="AA291" s="123"/>
      <c r="AB291" s="124"/>
      <c r="AC291" s="125"/>
      <c r="AD291" s="122"/>
      <c r="AE291" s="122"/>
      <c r="AF291" s="126"/>
      <c r="AG291" s="29"/>
      <c r="AH291" s="29"/>
      <c r="AI291" s="29"/>
      <c r="AJ291" s="29"/>
      <c r="AK291" s="29"/>
    </row>
    <row r="292" spans="2:59" ht="12" customHeight="1" x14ac:dyDescent="0.15">
      <c r="B292" s="28" t="s">
        <v>192</v>
      </c>
      <c r="C292" s="8" t="s">
        <v>28</v>
      </c>
      <c r="D292" s="455"/>
      <c r="E292" s="438"/>
      <c r="F292" s="438"/>
      <c r="G292" s="439"/>
      <c r="H292" s="110">
        <v>15</v>
      </c>
      <c r="I292" s="111" t="str">
        <f>IF(H292="","","-")</f>
        <v>-</v>
      </c>
      <c r="J292" s="127">
        <v>9</v>
      </c>
      <c r="K292" s="503"/>
      <c r="L292" s="110">
        <v>15</v>
      </c>
      <c r="M292" s="111" t="str">
        <f t="shared" si="94"/>
        <v>-</v>
      </c>
      <c r="N292" s="112">
        <v>7</v>
      </c>
      <c r="O292" s="503"/>
      <c r="P292" s="110">
        <v>15</v>
      </c>
      <c r="Q292" s="111" t="str">
        <f t="shared" si="95"/>
        <v>-</v>
      </c>
      <c r="R292" s="112">
        <v>7</v>
      </c>
      <c r="S292" s="506"/>
      <c r="T292" s="495"/>
      <c r="U292" s="496"/>
      <c r="V292" s="496"/>
      <c r="W292" s="497"/>
      <c r="X292" s="106"/>
      <c r="Y292" s="121">
        <f>COUNTIF(D291:S293,"○")</f>
        <v>3</v>
      </c>
      <c r="Z292" s="122">
        <f>COUNTIF(D291:S293,"×")</f>
        <v>0</v>
      </c>
      <c r="AA292" s="129">
        <f>(IF((D291&gt;F291),1,0))+(IF((D292&gt;F292),1,0))+(IF((D293&gt;F293),1,0))+(IF((H291&gt;J291),1,0))+(IF((H292&gt;J292),1,0))+(IF((H293&gt;J293),1,0))+(IF((L291&gt;N291),1,0))+(IF((L292&gt;N292),1,0))+(IF((L293&gt;N293),1,0))+(IF((P291&gt;R291),1,0))+(IF((P292&gt;R292),1,0))+(IF((P293&gt;R293),1,0))</f>
        <v>6</v>
      </c>
      <c r="AB292" s="130">
        <f>(IF((D291&lt;F291),1,0))+(IF((D292&lt;F292),1,0))+(IF((D293&lt;F293),1,0))+(IF((H291&lt;J291),1,0))+(IF((H292&lt;J292),1,0))+(IF((H293&lt;J293),1,0))+(IF((L291&lt;N291),1,0))+(IF((L292&lt;N292),1,0))+(IF((L293&lt;N293),1,0))+(IF((P291&lt;R291),1,0))+(IF((P292&lt;R292),1,0))+(IF((P293&lt;R293),1,0))</f>
        <v>1</v>
      </c>
      <c r="AC292" s="131">
        <f>AA292-AB292</f>
        <v>5</v>
      </c>
      <c r="AD292" s="122">
        <f>SUM(D291:D293,H291:H293,L291:L293,P291:P293)</f>
        <v>95</v>
      </c>
      <c r="AE292" s="122">
        <f>SUM(F291:F293,J291:J293,N291:N293,R291:R293)</f>
        <v>67</v>
      </c>
      <c r="AF292" s="126">
        <f>AD292-AE292</f>
        <v>28</v>
      </c>
      <c r="AG292" s="29"/>
      <c r="AH292" s="29"/>
      <c r="AI292" s="29"/>
      <c r="AJ292" s="29"/>
      <c r="AK292" s="29"/>
    </row>
    <row r="293" spans="2:59" ht="12" customHeight="1" x14ac:dyDescent="0.15">
      <c r="B293" s="11"/>
      <c r="C293" s="32" t="s">
        <v>194</v>
      </c>
      <c r="D293" s="456"/>
      <c r="E293" s="441"/>
      <c r="F293" s="441"/>
      <c r="G293" s="442"/>
      <c r="H293" s="132"/>
      <c r="I293" s="111" t="str">
        <f>IF(H293="","","-")</f>
        <v/>
      </c>
      <c r="J293" s="133"/>
      <c r="K293" s="504"/>
      <c r="L293" s="132">
        <v>15</v>
      </c>
      <c r="M293" s="134" t="str">
        <f t="shared" si="94"/>
        <v>-</v>
      </c>
      <c r="N293" s="133">
        <v>12</v>
      </c>
      <c r="O293" s="503"/>
      <c r="P293" s="132"/>
      <c r="Q293" s="134" t="str">
        <f t="shared" si="95"/>
        <v/>
      </c>
      <c r="R293" s="133"/>
      <c r="S293" s="506"/>
      <c r="T293" s="89">
        <f>Y292</f>
        <v>3</v>
      </c>
      <c r="U293" s="33" t="s">
        <v>2</v>
      </c>
      <c r="V293" s="33">
        <f>Z292</f>
        <v>0</v>
      </c>
      <c r="W293" s="34" t="s">
        <v>1</v>
      </c>
      <c r="X293" s="106"/>
      <c r="Y293" s="121"/>
      <c r="Z293" s="122"/>
      <c r="AA293" s="121"/>
      <c r="AB293" s="122"/>
      <c r="AC293" s="126"/>
      <c r="AD293" s="122"/>
      <c r="AE293" s="122"/>
      <c r="AF293" s="126"/>
      <c r="AG293" s="33"/>
      <c r="AH293" s="33"/>
      <c r="AI293" s="33"/>
      <c r="AJ293" s="33"/>
      <c r="AK293" s="33"/>
    </row>
    <row r="294" spans="2:59" ht="12" customHeight="1" x14ac:dyDescent="0.15">
      <c r="B294" s="28" t="s">
        <v>191</v>
      </c>
      <c r="C294" s="6" t="s">
        <v>183</v>
      </c>
      <c r="D294" s="138">
        <f>IF(J291="","",J291)</f>
        <v>11</v>
      </c>
      <c r="E294" s="111" t="str">
        <f t="shared" ref="E294:E302" si="96">IF(D294="","","-")</f>
        <v>-</v>
      </c>
      <c r="F294" s="139">
        <f>IF(H291="","",H291)</f>
        <v>15</v>
      </c>
      <c r="G294" s="431" t="str">
        <f>IF(K291="","",IF(K291="○","×",IF(K291="×","○")))</f>
        <v>×</v>
      </c>
      <c r="H294" s="434"/>
      <c r="I294" s="435"/>
      <c r="J294" s="435"/>
      <c r="K294" s="436"/>
      <c r="L294" s="110">
        <v>9</v>
      </c>
      <c r="M294" s="111" t="str">
        <f t="shared" si="94"/>
        <v>-</v>
      </c>
      <c r="N294" s="112">
        <v>15</v>
      </c>
      <c r="O294" s="539" t="str">
        <f>IF(L294&lt;&gt;"",IF(L294&gt;N294,IF(L295&gt;N295,"○",IF(L296&gt;N296,"○","×")),IF(L295&gt;N295,IF(L296&gt;N296,"○","×"),"×")),"")</f>
        <v>×</v>
      </c>
      <c r="P294" s="110">
        <v>6</v>
      </c>
      <c r="Q294" s="111" t="str">
        <f t="shared" si="95"/>
        <v>-</v>
      </c>
      <c r="R294" s="112">
        <v>15</v>
      </c>
      <c r="S294" s="505" t="str">
        <f>IF(P294&lt;&gt;"",IF(P294&gt;R294,IF(P295&gt;R295,"○",IF(P296&gt;R296,"○","×")),IF(P295&gt;R295,IF(P296&gt;R296,"○","×"),"×")),"")</f>
        <v>×</v>
      </c>
      <c r="T294" s="492" t="s">
        <v>417</v>
      </c>
      <c r="U294" s="493"/>
      <c r="V294" s="493"/>
      <c r="W294" s="494"/>
      <c r="X294" s="106"/>
      <c r="Y294" s="123"/>
      <c r="Z294" s="124"/>
      <c r="AA294" s="123"/>
      <c r="AB294" s="124"/>
      <c r="AC294" s="125"/>
      <c r="AD294" s="124"/>
      <c r="AE294" s="124"/>
      <c r="AF294" s="125"/>
      <c r="AG294" s="29"/>
      <c r="AH294" s="29"/>
      <c r="AI294" s="29"/>
      <c r="AJ294" s="29"/>
      <c r="AK294" s="29"/>
    </row>
    <row r="295" spans="2:59" ht="12" customHeight="1" x14ac:dyDescent="0.15">
      <c r="B295" s="28" t="s">
        <v>182</v>
      </c>
      <c r="C295" s="8" t="s">
        <v>183</v>
      </c>
      <c r="D295" s="138">
        <f>IF(J292="","",J292)</f>
        <v>9</v>
      </c>
      <c r="E295" s="111" t="str">
        <f t="shared" si="96"/>
        <v>-</v>
      </c>
      <c r="F295" s="139">
        <f>IF(H292="","",H292)</f>
        <v>15</v>
      </c>
      <c r="G295" s="432" t="str">
        <f>IF(I292="","",I292)</f>
        <v>-</v>
      </c>
      <c r="H295" s="437"/>
      <c r="I295" s="438"/>
      <c r="J295" s="438"/>
      <c r="K295" s="439"/>
      <c r="L295" s="110">
        <v>7</v>
      </c>
      <c r="M295" s="111" t="str">
        <f t="shared" si="94"/>
        <v>-</v>
      </c>
      <c r="N295" s="112">
        <v>15</v>
      </c>
      <c r="O295" s="503"/>
      <c r="P295" s="110">
        <v>8</v>
      </c>
      <c r="Q295" s="111" t="str">
        <f t="shared" si="95"/>
        <v>-</v>
      </c>
      <c r="R295" s="112">
        <v>15</v>
      </c>
      <c r="S295" s="506"/>
      <c r="T295" s="495"/>
      <c r="U295" s="496"/>
      <c r="V295" s="496"/>
      <c r="W295" s="497"/>
      <c r="X295" s="106"/>
      <c r="Y295" s="121">
        <f>COUNTIF(D294:S296,"○")</f>
        <v>0</v>
      </c>
      <c r="Z295" s="122">
        <f>COUNTIF(D294:S296,"×")</f>
        <v>3</v>
      </c>
      <c r="AA295" s="129">
        <f>(IF((D294&gt;F294),1,0))+(IF((D295&gt;F295),1,0))+(IF((D296&gt;F296),1,0))+(IF((H294&gt;J294),1,0))+(IF((H295&gt;J295),1,0))+(IF((H296&gt;J296),1,0))+(IF((L294&gt;N294),1,0))+(IF((L295&gt;N295),1,0))+(IF((L296&gt;N296),1,0))+(IF((P294&gt;R294),1,0))+(IF((P295&gt;R295),1,0))+(IF((P296&gt;R296),1,0))</f>
        <v>0</v>
      </c>
      <c r="AB295" s="130">
        <f>(IF((D294&lt;F294),1,0))+(IF((D295&lt;F295),1,0))+(IF((D296&lt;F296),1,0))+(IF((H294&lt;J294),1,0))+(IF((H295&lt;J295),1,0))+(IF((H296&lt;J296),1,0))+(IF((L294&lt;N294),1,0))+(IF((L295&lt;N295),1,0))+(IF((L296&lt;N296),1,0))+(IF((P294&lt;R294),1,0))+(IF((P295&lt;R295),1,0))+(IF((P296&lt;R296),1,0))</f>
        <v>6</v>
      </c>
      <c r="AC295" s="131">
        <f>AA295-AB295</f>
        <v>-6</v>
      </c>
      <c r="AD295" s="122">
        <f>SUM(D294:D296,H294:H296,L294:L296,P294:P296)</f>
        <v>50</v>
      </c>
      <c r="AE295" s="122">
        <f>SUM(F294:F296,J294:J296,N294:N296,R294:R296)</f>
        <v>90</v>
      </c>
      <c r="AF295" s="126">
        <f>AD295-AE295</f>
        <v>-40</v>
      </c>
      <c r="AG295" s="29"/>
      <c r="AH295" s="29"/>
      <c r="AI295" s="29"/>
      <c r="AJ295" s="29"/>
      <c r="AK295" s="29"/>
    </row>
    <row r="296" spans="2:59" ht="12" customHeight="1" x14ac:dyDescent="0.15">
      <c r="B296" s="11"/>
      <c r="C296" s="12" t="s">
        <v>313</v>
      </c>
      <c r="D296" s="149" t="str">
        <f>IF(J293="","",J293)</f>
        <v/>
      </c>
      <c r="E296" s="111" t="str">
        <f t="shared" si="96"/>
        <v/>
      </c>
      <c r="F296" s="150" t="str">
        <f>IF(H293="","",H293)</f>
        <v/>
      </c>
      <c r="G296" s="433" t="str">
        <f>IF(I293="","",I293)</f>
        <v/>
      </c>
      <c r="H296" s="440"/>
      <c r="I296" s="441"/>
      <c r="J296" s="441"/>
      <c r="K296" s="442"/>
      <c r="L296" s="132"/>
      <c r="M296" s="111" t="str">
        <f t="shared" si="94"/>
        <v/>
      </c>
      <c r="N296" s="133"/>
      <c r="O296" s="504"/>
      <c r="P296" s="132"/>
      <c r="Q296" s="134" t="str">
        <f t="shared" si="95"/>
        <v/>
      </c>
      <c r="R296" s="133"/>
      <c r="S296" s="507"/>
      <c r="T296" s="89">
        <f>Y295</f>
        <v>0</v>
      </c>
      <c r="U296" s="33" t="s">
        <v>2</v>
      </c>
      <c r="V296" s="33">
        <f>Z295</f>
        <v>3</v>
      </c>
      <c r="W296" s="34" t="s">
        <v>1</v>
      </c>
      <c r="X296" s="106"/>
      <c r="Y296" s="156"/>
      <c r="Z296" s="157"/>
      <c r="AA296" s="156"/>
      <c r="AB296" s="157"/>
      <c r="AC296" s="158"/>
      <c r="AD296" s="157"/>
      <c r="AE296" s="157"/>
      <c r="AF296" s="158"/>
      <c r="AG296" s="33"/>
      <c r="AH296" s="33"/>
      <c r="AI296" s="33"/>
      <c r="AJ296" s="33"/>
      <c r="AK296" s="33"/>
    </row>
    <row r="297" spans="2:59" ht="12" customHeight="1" x14ac:dyDescent="0.15">
      <c r="B297" s="7" t="s">
        <v>157</v>
      </c>
      <c r="C297" s="8" t="s">
        <v>360</v>
      </c>
      <c r="D297" s="138">
        <f>IF(N291="","",N291)</f>
        <v>15</v>
      </c>
      <c r="E297" s="141" t="str">
        <f t="shared" si="96"/>
        <v>-</v>
      </c>
      <c r="F297" s="139">
        <f>IF(L291="","",L291)</f>
        <v>5</v>
      </c>
      <c r="G297" s="431" t="str">
        <f>IF(O291="","",IF(O291="○","×",IF(O291="×","○")))</f>
        <v>×</v>
      </c>
      <c r="H297" s="159">
        <f>IF(N294="","",N294)</f>
        <v>15</v>
      </c>
      <c r="I297" s="111" t="str">
        <f t="shared" ref="I297:I302" si="97">IF(H297="","","-")</f>
        <v>-</v>
      </c>
      <c r="J297" s="139">
        <f>IF(L294="","",L294)</f>
        <v>9</v>
      </c>
      <c r="K297" s="431" t="str">
        <f>IF(O294="","",IF(O294="○","×",IF(O294="×","○")))</f>
        <v>○</v>
      </c>
      <c r="L297" s="434"/>
      <c r="M297" s="435"/>
      <c r="N297" s="435"/>
      <c r="O297" s="436"/>
      <c r="P297" s="110">
        <v>4</v>
      </c>
      <c r="Q297" s="111" t="str">
        <f t="shared" si="95"/>
        <v>-</v>
      </c>
      <c r="R297" s="112">
        <v>15</v>
      </c>
      <c r="S297" s="506" t="str">
        <f>IF(P297&lt;&gt;"",IF(P297&gt;R297,IF(P298&gt;R298,"○",IF(P299&gt;R299,"○","×")),IF(P298&gt;R298,IF(P299&gt;R299,"○","×"),"×")),"")</f>
        <v>○</v>
      </c>
      <c r="T297" s="492" t="s">
        <v>415</v>
      </c>
      <c r="U297" s="493"/>
      <c r="V297" s="493"/>
      <c r="W297" s="494"/>
      <c r="X297" s="106"/>
      <c r="Y297" s="121"/>
      <c r="Z297" s="122"/>
      <c r="AA297" s="121"/>
      <c r="AB297" s="122"/>
      <c r="AC297" s="126"/>
      <c r="AD297" s="122"/>
      <c r="AE297" s="122"/>
      <c r="AF297" s="126"/>
      <c r="AG297" s="29"/>
      <c r="AH297" s="29"/>
      <c r="AI297" s="29"/>
      <c r="AJ297" s="29"/>
      <c r="AK297" s="29"/>
    </row>
    <row r="298" spans="2:59" ht="12" customHeight="1" x14ac:dyDescent="0.15">
      <c r="B298" s="7" t="s">
        <v>156</v>
      </c>
      <c r="C298" s="8" t="s">
        <v>361</v>
      </c>
      <c r="D298" s="138">
        <f>IF(N292="","",N292)</f>
        <v>7</v>
      </c>
      <c r="E298" s="111" t="str">
        <f t="shared" si="96"/>
        <v>-</v>
      </c>
      <c r="F298" s="139">
        <f>IF(L292="","",L292)</f>
        <v>15</v>
      </c>
      <c r="G298" s="432" t="str">
        <f>IF(I295="","",I295)</f>
        <v/>
      </c>
      <c r="H298" s="159">
        <f>IF(N295="","",N295)</f>
        <v>15</v>
      </c>
      <c r="I298" s="111" t="str">
        <f t="shared" si="97"/>
        <v>-</v>
      </c>
      <c r="J298" s="139">
        <f>IF(L295="","",L295)</f>
        <v>7</v>
      </c>
      <c r="K298" s="432" t="str">
        <f>IF(M295="","",M295)</f>
        <v>-</v>
      </c>
      <c r="L298" s="437"/>
      <c r="M298" s="438"/>
      <c r="N298" s="438"/>
      <c r="O298" s="439"/>
      <c r="P298" s="110">
        <v>15</v>
      </c>
      <c r="Q298" s="111" t="str">
        <f t="shared" si="95"/>
        <v>-</v>
      </c>
      <c r="R298" s="112">
        <v>11</v>
      </c>
      <c r="S298" s="506"/>
      <c r="T298" s="495"/>
      <c r="U298" s="496"/>
      <c r="V298" s="496"/>
      <c r="W298" s="497"/>
      <c r="X298" s="106"/>
      <c r="Y298" s="121">
        <f>COUNTIF(D297:S299,"○")</f>
        <v>2</v>
      </c>
      <c r="Z298" s="122">
        <f>COUNTIF(D297:S299,"×")</f>
        <v>1</v>
      </c>
      <c r="AA298" s="129">
        <f>(IF((D297&gt;F297),1,0))+(IF((D298&gt;F298),1,0))+(IF((D299&gt;F299),1,0))+(IF((H297&gt;J297),1,0))+(IF((H298&gt;J298),1,0))+(IF((H299&gt;J299),1,0))+(IF((L297&gt;N297),1,0))+(IF((L298&gt;N298),1,0))+(IF((L299&gt;N299),1,0))+(IF((P297&gt;R297),1,0))+(IF((P298&gt;R298),1,0))+(IF((P299&gt;R299),1,0))</f>
        <v>5</v>
      </c>
      <c r="AB298" s="130">
        <f>(IF((D297&lt;F297),1,0))+(IF((D298&lt;F298),1,0))+(IF((D299&lt;F299),1,0))+(IF((H297&lt;J297),1,0))+(IF((H298&lt;J298),1,0))+(IF((H299&lt;J299),1,0))+(IF((L297&lt;N297),1,0))+(IF((L298&lt;N298),1,0))+(IF((L299&lt;N299),1,0))+(IF((P297&lt;R297),1,0))+(IF((P298&lt;R298),1,0))+(IF((P299&lt;R299),1,0))</f>
        <v>3</v>
      </c>
      <c r="AC298" s="131">
        <f>AA298-AB298</f>
        <v>2</v>
      </c>
      <c r="AD298" s="122">
        <f>SUM(D297:D299,H297:H299,L297:L299,P297:P299)</f>
        <v>100</v>
      </c>
      <c r="AE298" s="122">
        <f>SUM(F297:F299,J297:J299,N297:N299,R297:R299)</f>
        <v>92</v>
      </c>
      <c r="AF298" s="126">
        <f>AD298-AE298</f>
        <v>8</v>
      </c>
      <c r="AG298" s="29"/>
      <c r="AH298" s="29"/>
      <c r="AI298" s="29"/>
      <c r="AJ298" s="29"/>
      <c r="AK298" s="29"/>
    </row>
    <row r="299" spans="2:59" ht="12" customHeight="1" x14ac:dyDescent="0.15">
      <c r="B299" s="11"/>
      <c r="C299" s="12" t="s">
        <v>90</v>
      </c>
      <c r="D299" s="149">
        <f>IF(N293="","",N293)</f>
        <v>12</v>
      </c>
      <c r="E299" s="134" t="str">
        <f t="shared" si="96"/>
        <v>-</v>
      </c>
      <c r="F299" s="150">
        <f>IF(L293="","",L293)</f>
        <v>15</v>
      </c>
      <c r="G299" s="433" t="str">
        <f>IF(I296="","",I296)</f>
        <v/>
      </c>
      <c r="H299" s="160" t="str">
        <f>IF(N296="","",N296)</f>
        <v/>
      </c>
      <c r="I299" s="111" t="str">
        <f t="shared" si="97"/>
        <v/>
      </c>
      <c r="J299" s="150" t="str">
        <f>IF(L296="","",L296)</f>
        <v/>
      </c>
      <c r="K299" s="433" t="str">
        <f>IF(M296="","",M296)</f>
        <v/>
      </c>
      <c r="L299" s="440"/>
      <c r="M299" s="441"/>
      <c r="N299" s="441"/>
      <c r="O299" s="442"/>
      <c r="P299" s="132">
        <v>17</v>
      </c>
      <c r="Q299" s="111" t="str">
        <f t="shared" si="95"/>
        <v>-</v>
      </c>
      <c r="R299" s="133">
        <v>15</v>
      </c>
      <c r="S299" s="507"/>
      <c r="T299" s="89">
        <f>Y298</f>
        <v>2</v>
      </c>
      <c r="U299" s="33" t="s">
        <v>2</v>
      </c>
      <c r="V299" s="33">
        <f>Z298</f>
        <v>1</v>
      </c>
      <c r="W299" s="34" t="s">
        <v>1</v>
      </c>
      <c r="X299" s="106"/>
      <c r="Y299" s="121"/>
      <c r="Z299" s="122"/>
      <c r="AA299" s="121"/>
      <c r="AB299" s="122"/>
      <c r="AC299" s="126"/>
      <c r="AD299" s="122"/>
      <c r="AE299" s="122"/>
      <c r="AF299" s="126"/>
      <c r="AG299" s="33"/>
      <c r="AH299" s="33"/>
      <c r="AI299" s="33"/>
      <c r="AJ299" s="33"/>
      <c r="AK299" s="33"/>
    </row>
    <row r="300" spans="2:59" ht="12" customHeight="1" x14ac:dyDescent="0.15">
      <c r="B300" s="28" t="s">
        <v>136</v>
      </c>
      <c r="C300" s="8" t="s">
        <v>362</v>
      </c>
      <c r="D300" s="138">
        <f>IF(R291="","",R291)</f>
        <v>6</v>
      </c>
      <c r="E300" s="111" t="str">
        <f t="shared" si="96"/>
        <v>-</v>
      </c>
      <c r="F300" s="139">
        <f>IF(P291="","",P291)</f>
        <v>15</v>
      </c>
      <c r="G300" s="431" t="str">
        <f>IF(S291="","",IF(S291="○","×",IF(S291="×","○")))</f>
        <v>×</v>
      </c>
      <c r="H300" s="159">
        <f>IF(R294="","",R294)</f>
        <v>15</v>
      </c>
      <c r="I300" s="141" t="str">
        <f t="shared" si="97"/>
        <v>-</v>
      </c>
      <c r="J300" s="139">
        <f>IF(P294="","",P294)</f>
        <v>6</v>
      </c>
      <c r="K300" s="431" t="str">
        <f>IF(S294="","",IF(S294="○","×",IF(S294="×","○")))</f>
        <v>○</v>
      </c>
      <c r="L300" s="163">
        <f>IF(R297="","",R297)</f>
        <v>15</v>
      </c>
      <c r="M300" s="111" t="str">
        <f>IF(L300="","","-")</f>
        <v>-</v>
      </c>
      <c r="N300" s="162">
        <f>IF(P297="","",P297)</f>
        <v>4</v>
      </c>
      <c r="O300" s="431" t="str">
        <f>IF(S297="","",IF(S297="○","×",IF(S297="×","○")))</f>
        <v>×</v>
      </c>
      <c r="P300" s="434"/>
      <c r="Q300" s="435"/>
      <c r="R300" s="435"/>
      <c r="S300" s="487"/>
      <c r="T300" s="492" t="s">
        <v>416</v>
      </c>
      <c r="U300" s="493"/>
      <c r="V300" s="493"/>
      <c r="W300" s="494"/>
      <c r="X300" s="106"/>
      <c r="Y300" s="123"/>
      <c r="Z300" s="124"/>
      <c r="AA300" s="123"/>
      <c r="AB300" s="124"/>
      <c r="AC300" s="125"/>
      <c r="AD300" s="124"/>
      <c r="AE300" s="124"/>
      <c r="AF300" s="125"/>
      <c r="AG300" s="29"/>
      <c r="AH300" s="29"/>
      <c r="AI300" s="29"/>
      <c r="AJ300" s="29"/>
      <c r="AK300" s="29"/>
    </row>
    <row r="301" spans="2:59" ht="12" customHeight="1" x14ac:dyDescent="0.15">
      <c r="B301" s="28" t="s">
        <v>135</v>
      </c>
      <c r="C301" s="8" t="s">
        <v>362</v>
      </c>
      <c r="D301" s="138">
        <f>IF(R292="","",R292)</f>
        <v>7</v>
      </c>
      <c r="E301" s="111" t="str">
        <f t="shared" si="96"/>
        <v>-</v>
      </c>
      <c r="F301" s="139">
        <f>IF(P292="","",P292)</f>
        <v>15</v>
      </c>
      <c r="G301" s="432" t="str">
        <f>IF(I298="","",I298)</f>
        <v>-</v>
      </c>
      <c r="H301" s="159">
        <f>IF(R295="","",R295)</f>
        <v>15</v>
      </c>
      <c r="I301" s="111" t="str">
        <f t="shared" si="97"/>
        <v>-</v>
      </c>
      <c r="J301" s="139">
        <f>IF(P295="","",P295)</f>
        <v>8</v>
      </c>
      <c r="K301" s="432" t="str">
        <f>IF(M298="","",M298)</f>
        <v/>
      </c>
      <c r="L301" s="159">
        <f>IF(R298="","",R298)</f>
        <v>11</v>
      </c>
      <c r="M301" s="111" t="str">
        <f>IF(L301="","","-")</f>
        <v>-</v>
      </c>
      <c r="N301" s="139">
        <f>IF(P298="","",P298)</f>
        <v>15</v>
      </c>
      <c r="O301" s="432" t="str">
        <f>IF(Q298="","",Q298)</f>
        <v>-</v>
      </c>
      <c r="P301" s="437"/>
      <c r="Q301" s="438"/>
      <c r="R301" s="438"/>
      <c r="S301" s="488"/>
      <c r="T301" s="495"/>
      <c r="U301" s="496"/>
      <c r="V301" s="496"/>
      <c r="W301" s="497"/>
      <c r="X301" s="106"/>
      <c r="Y301" s="121">
        <f>COUNTIF(D300:S302,"○")</f>
        <v>1</v>
      </c>
      <c r="Z301" s="122">
        <f>COUNTIF(D300:S302,"×")</f>
        <v>2</v>
      </c>
      <c r="AA301" s="129">
        <f>(IF((D300&gt;F300),1,0))+(IF((D301&gt;F301),1,0))+(IF((D302&gt;F302),1,0))+(IF((H300&gt;J300),1,0))+(IF((H301&gt;J301),1,0))+(IF((H302&gt;J302),1,0))+(IF((L300&gt;N300),1,0))+(IF((L301&gt;N301),1,0))+(IF((L302&gt;N302),1,0))+(IF((P300&gt;R300),1,0))+(IF((P301&gt;R301),1,0))+(IF((P302&gt;R302),1,0))</f>
        <v>3</v>
      </c>
      <c r="AB301" s="130">
        <f>(IF((D300&lt;F300),1,0))+(IF((D301&lt;F301),1,0))+(IF((D302&lt;F302),1,0))+(IF((H300&lt;J300),1,0))+(IF((H301&lt;J301),1,0))+(IF((H302&lt;J302),1,0))+(IF((L300&lt;N300),1,0))+(IF((L301&lt;N301),1,0))+(IF((L302&lt;N302),1,0))+(IF((P300&lt;R300),1,0))+(IF((P301&lt;R301),1,0))+(IF((P302&lt;R302),1,0))</f>
        <v>4</v>
      </c>
      <c r="AC301" s="131">
        <f>AA301-AB301</f>
        <v>-1</v>
      </c>
      <c r="AD301" s="122">
        <f>SUM(D300:D302,H300:H302,L300:L302,P300:P302)</f>
        <v>84</v>
      </c>
      <c r="AE301" s="122">
        <f>SUM(F300:F302,J300:J302,N300:N302,R300:R302)</f>
        <v>80</v>
      </c>
      <c r="AF301" s="126">
        <f>AD301-AE301</f>
        <v>4</v>
      </c>
      <c r="AG301" s="29"/>
      <c r="AH301" s="29"/>
      <c r="AI301" s="29"/>
      <c r="AJ301" s="29"/>
      <c r="AK301" s="29"/>
    </row>
    <row r="302" spans="2:59" ht="12" customHeight="1" thickBot="1" x14ac:dyDescent="0.2">
      <c r="B302" s="9"/>
      <c r="C302" s="10" t="s">
        <v>94</v>
      </c>
      <c r="D302" s="164" t="str">
        <f>IF(R293="","",R293)</f>
        <v/>
      </c>
      <c r="E302" s="165" t="str">
        <f t="shared" si="96"/>
        <v/>
      </c>
      <c r="F302" s="166" t="str">
        <f>IF(P293="","",P293)</f>
        <v/>
      </c>
      <c r="G302" s="486" t="str">
        <f>IF(I299="","",I299)</f>
        <v/>
      </c>
      <c r="H302" s="167" t="str">
        <f>IF(R296="","",R296)</f>
        <v/>
      </c>
      <c r="I302" s="165" t="str">
        <f t="shared" si="97"/>
        <v/>
      </c>
      <c r="J302" s="166" t="str">
        <f>IF(P296="","",P296)</f>
        <v/>
      </c>
      <c r="K302" s="486" t="str">
        <f>IF(M299="","",M299)</f>
        <v/>
      </c>
      <c r="L302" s="167">
        <f>IF(R299="","",R299)</f>
        <v>15</v>
      </c>
      <c r="M302" s="165" t="str">
        <f>IF(L302="","","-")</f>
        <v>-</v>
      </c>
      <c r="N302" s="166">
        <f>IF(P299="","",P299)</f>
        <v>17</v>
      </c>
      <c r="O302" s="486" t="str">
        <f>IF(Q299="","",Q299)</f>
        <v>-</v>
      </c>
      <c r="P302" s="489"/>
      <c r="Q302" s="490"/>
      <c r="R302" s="490"/>
      <c r="S302" s="491"/>
      <c r="T302" s="101">
        <f>Y301</f>
        <v>1</v>
      </c>
      <c r="U302" s="36" t="s">
        <v>2</v>
      </c>
      <c r="V302" s="36">
        <f>Z301</f>
        <v>2</v>
      </c>
      <c r="W302" s="37" t="s">
        <v>1</v>
      </c>
      <c r="X302" s="106"/>
      <c r="Y302" s="156"/>
      <c r="Z302" s="157"/>
      <c r="AA302" s="156"/>
      <c r="AB302" s="157"/>
      <c r="AC302" s="158"/>
      <c r="AD302" s="157"/>
      <c r="AE302" s="157"/>
      <c r="AF302" s="158"/>
      <c r="AG302" s="33"/>
      <c r="AH302" s="33"/>
      <c r="AI302" s="33"/>
      <c r="AJ302" s="33"/>
      <c r="AK302" s="3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</row>
    <row r="303" spans="2:59" ht="3" customHeight="1" x14ac:dyDescent="0.15"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253"/>
      <c r="U303" s="253"/>
      <c r="V303" s="253"/>
      <c r="W303" s="253"/>
      <c r="X303" s="78"/>
      <c r="Y303" s="78"/>
      <c r="Z303" s="78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</row>
    <row r="304" spans="2:59" ht="12" customHeight="1" x14ac:dyDescent="0.15">
      <c r="B304" s="70"/>
      <c r="C304" s="70"/>
      <c r="D304" s="70"/>
      <c r="E304" s="70"/>
      <c r="F304" s="527"/>
      <c r="G304" s="527"/>
      <c r="H304" s="586"/>
      <c r="I304" s="586"/>
      <c r="J304" s="586"/>
      <c r="K304" s="586"/>
      <c r="L304" s="586"/>
      <c r="M304" s="586"/>
      <c r="N304" s="586"/>
      <c r="O304" s="586"/>
      <c r="P304" s="586"/>
      <c r="Q304" s="586"/>
      <c r="R304" s="586"/>
      <c r="S304" s="586"/>
      <c r="T304" s="586"/>
      <c r="U304" s="586"/>
      <c r="V304" s="586"/>
      <c r="W304" s="586"/>
      <c r="X304" s="419"/>
      <c r="Y304" s="419"/>
      <c r="Z304" s="419"/>
      <c r="AA304" s="419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</row>
    <row r="305" spans="1:54" ht="12" customHeight="1" x14ac:dyDescent="0.15">
      <c r="B305" s="70"/>
      <c r="C305" s="70"/>
      <c r="D305" s="70"/>
      <c r="E305" s="70"/>
      <c r="F305" s="527"/>
      <c r="G305" s="527"/>
      <c r="H305" s="586"/>
      <c r="I305" s="586"/>
      <c r="J305" s="586"/>
      <c r="K305" s="586"/>
      <c r="L305" s="586"/>
      <c r="M305" s="586"/>
      <c r="N305" s="586"/>
      <c r="O305" s="586"/>
      <c r="P305" s="586"/>
      <c r="Q305" s="586"/>
      <c r="R305" s="586"/>
      <c r="S305" s="586"/>
      <c r="T305" s="586"/>
      <c r="U305" s="586"/>
      <c r="V305" s="586"/>
      <c r="W305" s="586"/>
      <c r="X305" s="419"/>
      <c r="Y305" s="419"/>
      <c r="Z305" s="419"/>
      <c r="AA305" s="419"/>
    </row>
    <row r="306" spans="1:54" ht="12" customHeight="1" x14ac:dyDescent="0.15">
      <c r="B306" s="70"/>
      <c r="C306" s="70"/>
      <c r="D306" s="70"/>
      <c r="E306" s="70"/>
      <c r="F306" s="71"/>
      <c r="G306" s="71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70"/>
      <c r="Y306" s="70"/>
      <c r="Z306" s="70"/>
      <c r="AA306" s="70"/>
    </row>
    <row r="307" spans="1:54" ht="12" customHeight="1" x14ac:dyDescent="0.15">
      <c r="B307" s="70"/>
      <c r="C307" s="70"/>
      <c r="D307" s="70"/>
      <c r="E307" s="70"/>
      <c r="F307" s="71"/>
      <c r="G307" s="71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70"/>
      <c r="Y307" s="70"/>
    </row>
    <row r="308" spans="1:54" ht="10.5" customHeight="1" x14ac:dyDescent="0.15">
      <c r="B308" s="68"/>
      <c r="C308" s="56"/>
      <c r="D308" s="511"/>
      <c r="E308" s="511"/>
      <c r="F308" s="511"/>
      <c r="G308" s="511"/>
      <c r="H308" s="430" t="s">
        <v>52</v>
      </c>
      <c r="I308" s="430"/>
      <c r="J308" s="430"/>
      <c r="K308" s="430"/>
      <c r="L308" s="430"/>
      <c r="M308" s="430"/>
      <c r="N308" s="430"/>
      <c r="O308" s="430"/>
      <c r="P308" s="430"/>
      <c r="Q308" s="430"/>
      <c r="R308" s="430"/>
      <c r="S308" s="430"/>
    </row>
    <row r="309" spans="1:54" ht="15" customHeight="1" x14ac:dyDescent="0.15">
      <c r="B309" s="68"/>
      <c r="C309" s="56"/>
      <c r="D309" s="511"/>
      <c r="E309" s="511"/>
      <c r="F309" s="511"/>
      <c r="G309" s="511"/>
      <c r="H309" s="430"/>
      <c r="I309" s="430"/>
      <c r="J309" s="430"/>
      <c r="K309" s="430"/>
      <c r="L309" s="430"/>
      <c r="M309" s="430"/>
      <c r="N309" s="430"/>
      <c r="O309" s="430"/>
      <c r="P309" s="430"/>
      <c r="Q309" s="430"/>
      <c r="R309" s="430"/>
      <c r="S309" s="430"/>
      <c r="T309" s="83"/>
      <c r="U309" s="83"/>
      <c r="V309" s="83"/>
      <c r="W309" s="83"/>
      <c r="X309" s="84"/>
      <c r="Y309" s="84"/>
      <c r="Z309" s="84"/>
      <c r="AA309" s="84"/>
      <c r="AM309" s="250"/>
      <c r="AN309" s="250"/>
      <c r="AO309" s="250"/>
      <c r="AP309" s="250"/>
      <c r="AQ309" s="250"/>
      <c r="AR309" s="250"/>
      <c r="AS309" s="250"/>
      <c r="AT309" s="250"/>
      <c r="AU309" s="250"/>
      <c r="AV309" s="250"/>
      <c r="AW309" s="250"/>
      <c r="AX309" s="250"/>
      <c r="AY309" s="250"/>
      <c r="AZ309" s="250"/>
      <c r="BA309" s="250"/>
      <c r="BB309" s="250"/>
    </row>
    <row r="310" spans="1:54" ht="15" customHeight="1" x14ac:dyDescent="0.15">
      <c r="A310" s="23"/>
      <c r="B310" s="68"/>
      <c r="C310" s="56"/>
      <c r="D310" s="511"/>
      <c r="E310" s="511"/>
      <c r="F310" s="511"/>
      <c r="G310" s="511"/>
      <c r="H310" s="430"/>
      <c r="I310" s="430"/>
      <c r="J310" s="430"/>
      <c r="K310" s="430"/>
      <c r="L310" s="430"/>
      <c r="M310" s="430"/>
      <c r="N310" s="430"/>
      <c r="O310" s="430"/>
      <c r="P310" s="430"/>
      <c r="Q310" s="430"/>
      <c r="R310" s="430"/>
      <c r="S310" s="430"/>
      <c r="T310" s="83"/>
      <c r="U310" s="83"/>
      <c r="V310" s="83"/>
      <c r="W310" s="83"/>
      <c r="X310" s="84"/>
      <c r="Y310" s="84"/>
      <c r="Z310" s="84"/>
      <c r="AA310" s="84"/>
      <c r="AM310" s="250"/>
      <c r="AN310" s="250"/>
      <c r="AO310" s="250"/>
      <c r="AP310" s="250"/>
      <c r="AQ310" s="250"/>
      <c r="AR310" s="250"/>
      <c r="AS310" s="250"/>
      <c r="AT310" s="250"/>
      <c r="AU310" s="250"/>
      <c r="AV310" s="250"/>
      <c r="AW310" s="250"/>
      <c r="AX310" s="250"/>
      <c r="AY310" s="250"/>
      <c r="AZ310" s="250"/>
      <c r="BA310" s="250"/>
      <c r="BB310" s="250"/>
    </row>
    <row r="311" spans="1:54" ht="15" customHeight="1" x14ac:dyDescent="0.15">
      <c r="A311" s="23"/>
      <c r="B311" s="57"/>
      <c r="C311" s="58"/>
      <c r="D311" s="406"/>
      <c r="E311" s="406"/>
      <c r="F311" s="406"/>
      <c r="G311" s="406"/>
      <c r="H311" s="13"/>
      <c r="I311" s="83"/>
      <c r="J311" s="83"/>
      <c r="K311" s="561" t="s">
        <v>406</v>
      </c>
      <c r="L311" s="561"/>
      <c r="M311" s="561"/>
      <c r="N311" s="561"/>
      <c r="O311" s="561"/>
      <c r="P311" s="561"/>
      <c r="Q311" s="561"/>
      <c r="R311" s="561"/>
      <c r="S311" s="561"/>
      <c r="T311" s="561"/>
      <c r="U311" s="561"/>
      <c r="V311" s="561"/>
      <c r="W311" s="561"/>
      <c r="X311" s="561"/>
      <c r="Y311" s="561"/>
      <c r="Z311" s="561"/>
      <c r="AA311" s="561"/>
      <c r="AB311" s="561"/>
      <c r="AC311" s="561"/>
      <c r="AD311" s="561"/>
      <c r="AE311" s="561"/>
      <c r="AO311" s="80"/>
    </row>
    <row r="312" spans="1:54" ht="12.95" customHeight="1" thickBot="1" x14ac:dyDescent="0.2">
      <c r="B312" s="325" t="s">
        <v>302</v>
      </c>
      <c r="C312" s="326" t="s">
        <v>430</v>
      </c>
      <c r="D312" s="510" t="s">
        <v>40</v>
      </c>
      <c r="E312" s="511"/>
      <c r="F312" s="511"/>
      <c r="G312" s="512"/>
      <c r="H312" s="15"/>
      <c r="I312" s="84"/>
      <c r="J312" s="84"/>
      <c r="K312" s="561"/>
      <c r="L312" s="561"/>
      <c r="M312" s="561"/>
      <c r="N312" s="561"/>
      <c r="O312" s="561"/>
      <c r="P312" s="561"/>
      <c r="Q312" s="561"/>
      <c r="R312" s="561"/>
      <c r="S312" s="561"/>
      <c r="T312" s="561"/>
      <c r="U312" s="561"/>
      <c r="V312" s="561"/>
      <c r="W312" s="561"/>
      <c r="X312" s="561"/>
      <c r="Y312" s="561"/>
      <c r="Z312" s="561"/>
      <c r="AA312" s="561"/>
      <c r="AB312" s="561"/>
      <c r="AC312" s="561"/>
      <c r="AD312" s="561"/>
      <c r="AE312" s="561"/>
      <c r="AI312" s="2"/>
      <c r="AJ312" s="2"/>
      <c r="AK312" s="2"/>
    </row>
    <row r="313" spans="1:54" ht="12.95" customHeight="1" thickTop="1" thickBot="1" x14ac:dyDescent="0.2">
      <c r="B313" s="327" t="s">
        <v>301</v>
      </c>
      <c r="C313" s="328" t="s">
        <v>430</v>
      </c>
      <c r="D313" s="510"/>
      <c r="E313" s="511"/>
      <c r="F313" s="511"/>
      <c r="G313" s="512"/>
      <c r="H313" s="291">
        <v>15</v>
      </c>
      <c r="I313" s="292">
        <v>15</v>
      </c>
      <c r="J313" s="293">
        <v>15</v>
      </c>
      <c r="K313" s="53"/>
      <c r="L313" s="53"/>
      <c r="M313" s="53"/>
      <c r="AI313" s="81"/>
      <c r="AJ313" s="81"/>
      <c r="AK313" s="81"/>
    </row>
    <row r="314" spans="1:54" ht="12.95" customHeight="1" thickTop="1" x14ac:dyDescent="0.15">
      <c r="B314" s="323" t="s">
        <v>180</v>
      </c>
      <c r="C314" s="324" t="s">
        <v>363</v>
      </c>
      <c r="D314" s="411" t="s">
        <v>43</v>
      </c>
      <c r="E314" s="403"/>
      <c r="F314" s="403"/>
      <c r="G314" s="404"/>
      <c r="H314" s="186">
        <v>12</v>
      </c>
      <c r="I314" s="187">
        <v>17</v>
      </c>
      <c r="J314" s="181">
        <v>4</v>
      </c>
      <c r="K314" s="60"/>
      <c r="L314" s="60"/>
      <c r="M314" s="61"/>
      <c r="N314" s="13"/>
      <c r="O314" s="13"/>
      <c r="P314" s="13"/>
      <c r="Q314" s="13"/>
      <c r="R314" s="421" t="s">
        <v>53</v>
      </c>
      <c r="S314" s="421"/>
      <c r="T314" s="421"/>
      <c r="U314" s="421"/>
      <c r="V314" s="421"/>
      <c r="W314" s="408"/>
      <c r="X314" s="409"/>
      <c r="Y314" s="409"/>
      <c r="Z314" s="409"/>
      <c r="AA314" s="408"/>
      <c r="AB314" s="179"/>
      <c r="AC314" s="179"/>
      <c r="AD314" s="179"/>
      <c r="AE314" s="179"/>
      <c r="AF314" s="74"/>
      <c r="AG314" s="81"/>
      <c r="AH314" s="81"/>
      <c r="AI314" s="81"/>
      <c r="AJ314" s="81"/>
      <c r="AK314" s="81"/>
    </row>
    <row r="315" spans="1:54" ht="12.95" customHeight="1" thickBot="1" x14ac:dyDescent="0.2">
      <c r="B315" s="321" t="s">
        <v>179</v>
      </c>
      <c r="C315" s="322" t="s">
        <v>363</v>
      </c>
      <c r="D315" s="412"/>
      <c r="E315" s="413"/>
      <c r="F315" s="413"/>
      <c r="G315" s="414"/>
      <c r="H315" s="13"/>
      <c r="I315" s="13"/>
      <c r="J315" s="13"/>
      <c r="K315" s="378">
        <v>15</v>
      </c>
      <c r="L315" s="378">
        <v>10</v>
      </c>
      <c r="M315" s="379">
        <v>12</v>
      </c>
      <c r="N315" s="15"/>
      <c r="O315" s="13"/>
      <c r="P315" s="13"/>
      <c r="Q315" s="24"/>
      <c r="R315" s="429" t="str">
        <f>B316</f>
        <v>杉原　徹</v>
      </c>
      <c r="S315" s="423"/>
      <c r="T315" s="423"/>
      <c r="U315" s="423"/>
      <c r="V315" s="423"/>
      <c r="W315" s="423"/>
      <c r="X315" s="422" t="str">
        <f>C316</f>
        <v>ラブ・オールズ</v>
      </c>
      <c r="Y315" s="423"/>
      <c r="Z315" s="423"/>
      <c r="AA315" s="423"/>
      <c r="AB315" s="423"/>
      <c r="AC315" s="423"/>
      <c r="AD315" s="423"/>
      <c r="AE315" s="424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  <c r="AQ315" s="66"/>
      <c r="AR315" s="66"/>
      <c r="AS315" s="66"/>
      <c r="AT315" s="66"/>
      <c r="AU315" s="66"/>
      <c r="AV315" s="66"/>
      <c r="AW315" s="66"/>
      <c r="AX315" s="66"/>
      <c r="AY315" s="66"/>
      <c r="AZ315" s="66"/>
    </row>
    <row r="316" spans="1:54" ht="12.95" customHeight="1" thickTop="1" thickBot="1" x14ac:dyDescent="0.2">
      <c r="B316" s="325" t="s">
        <v>200</v>
      </c>
      <c r="C316" s="326" t="s">
        <v>365</v>
      </c>
      <c r="D316" s="411" t="s">
        <v>41</v>
      </c>
      <c r="E316" s="403"/>
      <c r="F316" s="403"/>
      <c r="G316" s="404"/>
      <c r="H316" s="15"/>
      <c r="I316" s="13"/>
      <c r="J316" s="13"/>
      <c r="K316" s="378">
        <v>5</v>
      </c>
      <c r="L316" s="378">
        <v>15</v>
      </c>
      <c r="M316" s="380">
        <v>15</v>
      </c>
      <c r="N316" s="375"/>
      <c r="O316" s="298"/>
      <c r="P316" s="298"/>
      <c r="Q316" s="381"/>
      <c r="R316" s="428" t="str">
        <f>B317</f>
        <v>中谷佳奈江</v>
      </c>
      <c r="S316" s="426"/>
      <c r="T316" s="426"/>
      <c r="U316" s="426"/>
      <c r="V316" s="426"/>
      <c r="W316" s="426"/>
      <c r="X316" s="591" t="str">
        <f>C317</f>
        <v>古高松南体協</v>
      </c>
      <c r="Y316" s="592"/>
      <c r="Z316" s="592"/>
      <c r="AA316" s="592"/>
      <c r="AB316" s="592"/>
      <c r="AC316" s="592"/>
      <c r="AD316" s="592"/>
      <c r="AE316" s="593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  <c r="AQ316" s="66"/>
      <c r="AR316" s="66"/>
      <c r="AS316" s="66"/>
      <c r="AT316" s="66"/>
      <c r="AU316" s="66"/>
      <c r="AV316" s="66"/>
      <c r="AW316" s="66"/>
      <c r="AX316" s="66"/>
      <c r="AY316" s="66"/>
      <c r="AZ316" s="66"/>
    </row>
    <row r="317" spans="1:54" ht="12.95" customHeight="1" thickTop="1" thickBot="1" x14ac:dyDescent="0.2">
      <c r="B317" s="327" t="s">
        <v>199</v>
      </c>
      <c r="C317" s="328" t="s">
        <v>198</v>
      </c>
      <c r="D317" s="412"/>
      <c r="E317" s="413"/>
      <c r="F317" s="413"/>
      <c r="G317" s="414"/>
      <c r="H317" s="291">
        <v>10</v>
      </c>
      <c r="I317" s="292">
        <v>15</v>
      </c>
      <c r="J317" s="293">
        <v>15</v>
      </c>
      <c r="K317" s="301"/>
      <c r="L317" s="301"/>
      <c r="M317" s="302"/>
      <c r="N317" s="14"/>
      <c r="O317" s="14"/>
      <c r="P317" s="14"/>
      <c r="Q317" s="13"/>
      <c r="R317" s="415" t="s">
        <v>54</v>
      </c>
      <c r="S317" s="415"/>
      <c r="T317" s="415"/>
      <c r="U317" s="415"/>
      <c r="V317" s="415"/>
      <c r="W317" s="415"/>
      <c r="X317" s="26"/>
      <c r="Y317" s="26"/>
      <c r="Z317" s="26"/>
      <c r="AA317" s="26"/>
      <c r="AB317" s="26"/>
      <c r="AC317" s="26"/>
      <c r="AD317" s="26"/>
      <c r="AE317" s="51"/>
      <c r="AG317" s="565"/>
      <c r="AH317" s="565"/>
      <c r="AI317" s="565"/>
      <c r="AJ317" s="565"/>
      <c r="AK317" s="565"/>
      <c r="AL317" s="565"/>
      <c r="AM317" s="565"/>
      <c r="AN317" s="565"/>
      <c r="AO317" s="565"/>
      <c r="AP317" s="565"/>
      <c r="AQ317" s="565"/>
      <c r="AR317" s="565"/>
      <c r="AS317" s="565"/>
      <c r="AT317" s="565"/>
      <c r="AU317" s="565"/>
      <c r="AV317" s="565"/>
      <c r="AW317" s="565"/>
      <c r="AX317" s="565"/>
      <c r="AY317" s="565"/>
      <c r="AZ317" s="565"/>
    </row>
    <row r="318" spans="1:54" ht="12.95" customHeight="1" thickTop="1" x14ac:dyDescent="0.15">
      <c r="B318" s="329" t="s">
        <v>260</v>
      </c>
      <c r="C318" s="330" t="s">
        <v>30</v>
      </c>
      <c r="D318" s="402" t="s">
        <v>42</v>
      </c>
      <c r="E318" s="403"/>
      <c r="F318" s="403"/>
      <c r="G318" s="404"/>
      <c r="H318" s="186">
        <v>15</v>
      </c>
      <c r="I318" s="187">
        <v>7</v>
      </c>
      <c r="J318" s="181">
        <v>13</v>
      </c>
      <c r="K318" s="13"/>
      <c r="L318" s="13"/>
      <c r="M318" s="13"/>
      <c r="N318" s="14"/>
      <c r="O318" s="14"/>
      <c r="P318" s="14"/>
      <c r="Q318" s="13"/>
      <c r="R318" s="587" t="str">
        <f>B312</f>
        <v>白石　聡</v>
      </c>
      <c r="S318" s="588"/>
      <c r="T318" s="588"/>
      <c r="U318" s="588"/>
      <c r="V318" s="588"/>
      <c r="W318" s="588"/>
      <c r="X318" s="605" t="str">
        <f>C312</f>
        <v>Rals（ラルス）</v>
      </c>
      <c r="Y318" s="588"/>
      <c r="Z318" s="588"/>
      <c r="AA318" s="588"/>
      <c r="AB318" s="588"/>
      <c r="AC318" s="588"/>
      <c r="AD318" s="588"/>
      <c r="AE318" s="606"/>
      <c r="AG318" s="565"/>
      <c r="AH318" s="565"/>
      <c r="AI318" s="565"/>
      <c r="AJ318" s="565"/>
      <c r="AK318" s="565"/>
      <c r="AL318" s="565"/>
      <c r="AM318" s="565"/>
      <c r="AN318" s="565"/>
      <c r="AO318" s="565"/>
      <c r="AP318" s="565"/>
      <c r="AQ318" s="565"/>
      <c r="AR318" s="565"/>
      <c r="AS318" s="565"/>
      <c r="AT318" s="565"/>
      <c r="AU318" s="565"/>
      <c r="AV318" s="565"/>
      <c r="AW318" s="565"/>
      <c r="AX318" s="565"/>
      <c r="AY318" s="565"/>
      <c r="AZ318" s="565"/>
    </row>
    <row r="319" spans="1:54" ht="12.95" customHeight="1" x14ac:dyDescent="0.15">
      <c r="B319" s="331" t="s">
        <v>258</v>
      </c>
      <c r="C319" s="332" t="s">
        <v>30</v>
      </c>
      <c r="D319" s="405"/>
      <c r="E319" s="406"/>
      <c r="F319" s="406"/>
      <c r="G319" s="407"/>
      <c r="H319" s="13"/>
      <c r="I319" s="13"/>
      <c r="J319" s="13"/>
      <c r="K319" s="13"/>
      <c r="L319" s="13"/>
      <c r="M319" s="13"/>
      <c r="N319" s="14"/>
      <c r="O319" s="14"/>
      <c r="P319" s="14"/>
      <c r="Q319" s="13"/>
      <c r="R319" s="428" t="str">
        <f>B313</f>
        <v>松木優子</v>
      </c>
      <c r="S319" s="426"/>
      <c r="T319" s="426"/>
      <c r="U319" s="426"/>
      <c r="V319" s="426"/>
      <c r="W319" s="426"/>
      <c r="X319" s="425" t="str">
        <f>C313</f>
        <v>Rals（ラルス）</v>
      </c>
      <c r="Y319" s="426"/>
      <c r="Z319" s="426"/>
      <c r="AA319" s="426"/>
      <c r="AB319" s="426"/>
      <c r="AC319" s="426"/>
      <c r="AD319" s="426"/>
      <c r="AE319" s="427"/>
    </row>
    <row r="320" spans="1:54" ht="25.5" customHeight="1" thickBot="1" x14ac:dyDescent="0.2">
      <c r="B320" s="68"/>
      <c r="C320" s="56"/>
      <c r="D320" s="75"/>
      <c r="E320" s="75"/>
      <c r="F320" s="75"/>
      <c r="G320" s="75"/>
      <c r="H320" s="13"/>
      <c r="I320" s="13"/>
      <c r="J320" s="13"/>
      <c r="K320" s="72"/>
      <c r="L320" s="72"/>
      <c r="M320" s="72"/>
      <c r="N320" s="14"/>
      <c r="O320" s="14"/>
      <c r="P320" s="14"/>
      <c r="Q320" s="16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</row>
    <row r="321" spans="2:72" ht="12" customHeight="1" x14ac:dyDescent="0.15">
      <c r="B321" s="394" t="s">
        <v>55</v>
      </c>
      <c r="C321" s="395"/>
      <c r="D321" s="398" t="str">
        <f>B323</f>
        <v>渡辺英徳</v>
      </c>
      <c r="E321" s="399"/>
      <c r="F321" s="399"/>
      <c r="G321" s="400"/>
      <c r="H321" s="401" t="str">
        <f>B326</f>
        <v>髙嶋洋志</v>
      </c>
      <c r="I321" s="399"/>
      <c r="J321" s="399"/>
      <c r="K321" s="400"/>
      <c r="L321" s="401" t="str">
        <f>B329</f>
        <v>高津圭吾</v>
      </c>
      <c r="M321" s="399"/>
      <c r="N321" s="399"/>
      <c r="O321" s="400"/>
      <c r="P321" s="401" t="str">
        <f>B332</f>
        <v>白石　聡</v>
      </c>
      <c r="Q321" s="399"/>
      <c r="R321" s="399"/>
      <c r="S321" s="400"/>
      <c r="T321" s="401" t="str">
        <f>B335</f>
        <v>杉原　徹</v>
      </c>
      <c r="U321" s="399"/>
      <c r="V321" s="399"/>
      <c r="W321" s="400"/>
      <c r="X321" s="460" t="s">
        <v>4</v>
      </c>
      <c r="Y321" s="461"/>
      <c r="Z321" s="461"/>
      <c r="AA321" s="462"/>
      <c r="AB321" s="105"/>
      <c r="AC321" s="589" t="s">
        <v>20</v>
      </c>
      <c r="AD321" s="590"/>
      <c r="AE321" s="572" t="s">
        <v>19</v>
      </c>
      <c r="AF321" s="573"/>
      <c r="AG321" s="574"/>
      <c r="AH321" s="575" t="s">
        <v>18</v>
      </c>
      <c r="AI321" s="576"/>
      <c r="AJ321" s="577"/>
      <c r="AK321" s="22"/>
      <c r="AL321" s="394" t="s">
        <v>56</v>
      </c>
      <c r="AM321" s="395"/>
      <c r="AN321" s="398" t="str">
        <f>AL323</f>
        <v>山田靖博</v>
      </c>
      <c r="AO321" s="399"/>
      <c r="AP321" s="399"/>
      <c r="AQ321" s="400"/>
      <c r="AR321" s="401" t="str">
        <f>AL326</f>
        <v>大西正仁</v>
      </c>
      <c r="AS321" s="399"/>
      <c r="AT321" s="399"/>
      <c r="AU321" s="400"/>
      <c r="AV321" s="401" t="str">
        <f>AL329</f>
        <v>村上颯麻</v>
      </c>
      <c r="AW321" s="399"/>
      <c r="AX321" s="399"/>
      <c r="AY321" s="400"/>
      <c r="AZ321" s="401" t="str">
        <f>AL332</f>
        <v>大西弘章</v>
      </c>
      <c r="BA321" s="399"/>
      <c r="BB321" s="399"/>
      <c r="BC321" s="400"/>
      <c r="BD321" s="401" t="str">
        <f>AL335</f>
        <v>鈴木恭祐</v>
      </c>
      <c r="BE321" s="399"/>
      <c r="BF321" s="399"/>
      <c r="BG321" s="400"/>
      <c r="BH321" s="460" t="s">
        <v>4</v>
      </c>
      <c r="BI321" s="461"/>
      <c r="BJ321" s="461"/>
      <c r="BK321" s="462"/>
      <c r="BL321" s="105"/>
      <c r="BM321" s="589" t="s">
        <v>20</v>
      </c>
      <c r="BN321" s="590"/>
      <c r="BO321" s="572" t="s">
        <v>19</v>
      </c>
      <c r="BP321" s="573"/>
      <c r="BQ321" s="574"/>
      <c r="BR321" s="575" t="s">
        <v>18</v>
      </c>
      <c r="BS321" s="576"/>
      <c r="BT321" s="577"/>
    </row>
    <row r="322" spans="2:72" ht="12" customHeight="1" thickBot="1" x14ac:dyDescent="0.2">
      <c r="B322" s="396"/>
      <c r="C322" s="397"/>
      <c r="D322" s="463" t="str">
        <f>B324</f>
        <v>村上礼子</v>
      </c>
      <c r="E322" s="464"/>
      <c r="F322" s="464"/>
      <c r="G322" s="465"/>
      <c r="H322" s="466" t="str">
        <f>B327</f>
        <v>吉田直美</v>
      </c>
      <c r="I322" s="464"/>
      <c r="J322" s="464"/>
      <c r="K322" s="465"/>
      <c r="L322" s="466" t="str">
        <f>B330</f>
        <v>河村希美</v>
      </c>
      <c r="M322" s="464"/>
      <c r="N322" s="464"/>
      <c r="O322" s="465"/>
      <c r="P322" s="466" t="str">
        <f>B333</f>
        <v>松木優子</v>
      </c>
      <c r="Q322" s="464"/>
      <c r="R322" s="464"/>
      <c r="S322" s="465"/>
      <c r="T322" s="466" t="str">
        <f>B336</f>
        <v>中谷佳奈江</v>
      </c>
      <c r="U322" s="464"/>
      <c r="V322" s="464"/>
      <c r="W322" s="465"/>
      <c r="X322" s="449" t="s">
        <v>3</v>
      </c>
      <c r="Y322" s="450"/>
      <c r="Z322" s="450"/>
      <c r="AA322" s="451"/>
      <c r="AB322" s="105"/>
      <c r="AC322" s="107" t="s">
        <v>17</v>
      </c>
      <c r="AD322" s="108" t="s">
        <v>1</v>
      </c>
      <c r="AE322" s="107" t="s">
        <v>21</v>
      </c>
      <c r="AF322" s="108" t="s">
        <v>16</v>
      </c>
      <c r="AG322" s="109" t="s">
        <v>15</v>
      </c>
      <c r="AH322" s="108" t="s">
        <v>21</v>
      </c>
      <c r="AI322" s="108" t="s">
        <v>16</v>
      </c>
      <c r="AJ322" s="109" t="s">
        <v>15</v>
      </c>
      <c r="AK322" s="22"/>
      <c r="AL322" s="396"/>
      <c r="AM322" s="397"/>
      <c r="AN322" s="463" t="str">
        <f>AL324</f>
        <v>山田定子</v>
      </c>
      <c r="AO322" s="464"/>
      <c r="AP322" s="464"/>
      <c r="AQ322" s="465"/>
      <c r="AR322" s="466" t="str">
        <f>AL327</f>
        <v>金子美和子</v>
      </c>
      <c r="AS322" s="464"/>
      <c r="AT322" s="464"/>
      <c r="AU322" s="465"/>
      <c r="AV322" s="466" t="str">
        <f>AL330</f>
        <v>村上真彩</v>
      </c>
      <c r="AW322" s="464"/>
      <c r="AX322" s="464"/>
      <c r="AY322" s="465"/>
      <c r="AZ322" s="466" t="str">
        <f>AL333</f>
        <v>吉田三奈</v>
      </c>
      <c r="BA322" s="464"/>
      <c r="BB322" s="464"/>
      <c r="BC322" s="465"/>
      <c r="BD322" s="466" t="str">
        <f>AL336</f>
        <v>石川紗羅</v>
      </c>
      <c r="BE322" s="464"/>
      <c r="BF322" s="464"/>
      <c r="BG322" s="465"/>
      <c r="BH322" s="449" t="s">
        <v>3</v>
      </c>
      <c r="BI322" s="450"/>
      <c r="BJ322" s="450"/>
      <c r="BK322" s="451"/>
      <c r="BL322" s="105"/>
      <c r="BM322" s="107" t="s">
        <v>17</v>
      </c>
      <c r="BN322" s="108" t="s">
        <v>1</v>
      </c>
      <c r="BO322" s="107" t="s">
        <v>21</v>
      </c>
      <c r="BP322" s="108" t="s">
        <v>16</v>
      </c>
      <c r="BQ322" s="109" t="s">
        <v>15</v>
      </c>
      <c r="BR322" s="108" t="s">
        <v>21</v>
      </c>
      <c r="BS322" s="108" t="s">
        <v>16</v>
      </c>
      <c r="BT322" s="109" t="s">
        <v>15</v>
      </c>
    </row>
    <row r="323" spans="2:72" ht="12" customHeight="1" x14ac:dyDescent="0.15">
      <c r="B323" s="85" t="s">
        <v>178</v>
      </c>
      <c r="C323" s="86" t="s">
        <v>363</v>
      </c>
      <c r="D323" s="452"/>
      <c r="E323" s="453"/>
      <c r="F323" s="453"/>
      <c r="G323" s="454"/>
      <c r="H323" s="110">
        <v>15</v>
      </c>
      <c r="I323" s="111" t="str">
        <f>IF(H323="","","-")</f>
        <v>-</v>
      </c>
      <c r="J323" s="112">
        <v>10</v>
      </c>
      <c r="K323" s="528" t="str">
        <f>IF(H323&lt;&gt;"",IF(H323&gt;J323,IF(H324&gt;J324,"○",IF(H325&gt;J325,"○","×")),IF(H324&gt;J324,IF(H325&gt;J325,"○","×"),"×")),"")</f>
        <v>○</v>
      </c>
      <c r="L323" s="110">
        <v>15</v>
      </c>
      <c r="M323" s="113" t="str">
        <f t="shared" ref="M323:M328" si="98">IF(L323="","","-")</f>
        <v>-</v>
      </c>
      <c r="N323" s="114">
        <v>7</v>
      </c>
      <c r="O323" s="528" t="str">
        <f>IF(L323&lt;&gt;"",IF(L323&gt;N323,IF(L324&gt;N324,"○",IF(L325&gt;N325,"○","×")),IF(L324&gt;N324,IF(L325&gt;N325,"○","×"),"×")),"")</f>
        <v>○</v>
      </c>
      <c r="P323" s="110">
        <v>15</v>
      </c>
      <c r="Q323" s="113" t="str">
        <f t="shared" ref="Q323:Q331" si="99">IF(P323="","","-")</f>
        <v>-</v>
      </c>
      <c r="R323" s="114">
        <v>9</v>
      </c>
      <c r="S323" s="528" t="str">
        <f>IF(P323&lt;&gt;"",IF(P323&gt;R323,IF(P324&gt;R324,"○",IF(P325&gt;R325,"○","×")),IF(P324&gt;R324,IF(P325&gt;R325,"○","×"),"×")),"")</f>
        <v>×</v>
      </c>
      <c r="T323" s="110">
        <v>7</v>
      </c>
      <c r="U323" s="113" t="str">
        <f t="shared" ref="U323:U334" si="100">IF(T323="","","-")</f>
        <v>-</v>
      </c>
      <c r="V323" s="114">
        <v>15</v>
      </c>
      <c r="W323" s="529" t="str">
        <f>IF(T323&lt;&gt;"",IF(T323&gt;V323,IF(T324&gt;V324,"○",IF(T325&gt;V325,"○","×")),IF(T324&gt;V324,IF(T325&gt;V325,"○","×"),"×")),"")</f>
        <v>×</v>
      </c>
      <c r="X323" s="457" t="s">
        <v>420</v>
      </c>
      <c r="Y323" s="458"/>
      <c r="Z323" s="458"/>
      <c r="AA323" s="459"/>
      <c r="AB323" s="105"/>
      <c r="AC323" s="115"/>
      <c r="AD323" s="116"/>
      <c r="AE323" s="117"/>
      <c r="AF323" s="118"/>
      <c r="AG323" s="119"/>
      <c r="AH323" s="116"/>
      <c r="AI323" s="116"/>
      <c r="AJ323" s="119"/>
      <c r="AK323" s="29"/>
      <c r="AL323" s="85" t="s">
        <v>260</v>
      </c>
      <c r="AM323" s="86" t="s">
        <v>30</v>
      </c>
      <c r="AN323" s="452"/>
      <c r="AO323" s="453"/>
      <c r="AP323" s="453"/>
      <c r="AQ323" s="454"/>
      <c r="AR323" s="256">
        <v>15</v>
      </c>
      <c r="AS323" s="257" t="str">
        <f>IF(AR323="","","-")</f>
        <v>-</v>
      </c>
      <c r="AT323" s="258">
        <v>0</v>
      </c>
      <c r="AU323" s="550" t="str">
        <f>IF(AR323&lt;&gt;"",IF(AR323&gt;AT323,IF(AR324&gt;AT324,"○",IF(AR325&gt;AT325,"○","×")),IF(AR324&gt;AT324,IF(AR325&gt;AT325,"○","×"),"×")),"")</f>
        <v>○</v>
      </c>
      <c r="AV323" s="110">
        <v>15</v>
      </c>
      <c r="AW323" s="113" t="str">
        <f t="shared" ref="AW323:AW328" si="101">IF(AV323="","","-")</f>
        <v>-</v>
      </c>
      <c r="AX323" s="114">
        <v>11</v>
      </c>
      <c r="AY323" s="528" t="str">
        <f>IF(AV323&lt;&gt;"",IF(AV323&gt;AX323,IF(AV324&gt;AX324,"○",IF(AV325&gt;AX325,"○","×")),IF(AV324&gt;AX324,IF(AV325&gt;AX325,"○","×"),"×")),"")</f>
        <v>○</v>
      </c>
      <c r="AZ323" s="110">
        <v>15</v>
      </c>
      <c r="BA323" s="113" t="str">
        <f t="shared" ref="BA323:BA331" si="102">IF(AZ323="","","-")</f>
        <v>-</v>
      </c>
      <c r="BB323" s="114">
        <v>8</v>
      </c>
      <c r="BC323" s="528" t="str">
        <f>IF(AZ323&lt;&gt;"",IF(AZ323&gt;BB323,IF(AZ324&gt;BB324,"○",IF(AZ325&gt;BB325,"○","×")),IF(AZ324&gt;BB324,IF(AZ325&gt;BB325,"○","×"),"×")),"")</f>
        <v>○</v>
      </c>
      <c r="BD323" s="110">
        <v>15</v>
      </c>
      <c r="BE323" s="113" t="str">
        <f t="shared" ref="BE323:BE334" si="103">IF(BD323="","","-")</f>
        <v>-</v>
      </c>
      <c r="BF323" s="114">
        <v>7</v>
      </c>
      <c r="BG323" s="529" t="str">
        <f>IF(BD323&lt;&gt;"",IF(BD323&gt;BF323,IF(BD324&gt;BF324,"○",IF(BD325&gt;BF325,"○","×")),IF(BD324&gt;BF324,IF(BD325&gt;BF325,"○","×"),"×")),"")</f>
        <v>○</v>
      </c>
      <c r="BH323" s="457" t="s">
        <v>418</v>
      </c>
      <c r="BI323" s="458"/>
      <c r="BJ323" s="458"/>
      <c r="BK323" s="459"/>
      <c r="BL323" s="105"/>
      <c r="BM323" s="115"/>
      <c r="BN323" s="116"/>
      <c r="BO323" s="117"/>
      <c r="BP323" s="118"/>
      <c r="BQ323" s="119"/>
      <c r="BR323" s="116"/>
      <c r="BS323" s="116"/>
      <c r="BT323" s="119"/>
    </row>
    <row r="324" spans="2:72" ht="12" customHeight="1" x14ac:dyDescent="0.15">
      <c r="B324" s="85" t="s">
        <v>177</v>
      </c>
      <c r="C324" s="86" t="s">
        <v>363</v>
      </c>
      <c r="D324" s="455"/>
      <c r="E324" s="438"/>
      <c r="F324" s="438"/>
      <c r="G324" s="439"/>
      <c r="H324" s="110">
        <v>15</v>
      </c>
      <c r="I324" s="111" t="str">
        <f>IF(H324="","","-")</f>
        <v>-</v>
      </c>
      <c r="J324" s="127">
        <v>10</v>
      </c>
      <c r="K324" s="503"/>
      <c r="L324" s="110">
        <v>15</v>
      </c>
      <c r="M324" s="111" t="str">
        <f t="shared" si="98"/>
        <v>-</v>
      </c>
      <c r="N324" s="112">
        <v>5</v>
      </c>
      <c r="O324" s="503"/>
      <c r="P324" s="110">
        <v>10</v>
      </c>
      <c r="Q324" s="111" t="str">
        <f t="shared" si="99"/>
        <v>-</v>
      </c>
      <c r="R324" s="112">
        <v>15</v>
      </c>
      <c r="S324" s="503"/>
      <c r="T324" s="110">
        <v>8</v>
      </c>
      <c r="U324" s="111" t="str">
        <f t="shared" si="100"/>
        <v>-</v>
      </c>
      <c r="V324" s="112">
        <v>15</v>
      </c>
      <c r="W324" s="506"/>
      <c r="X324" s="446"/>
      <c r="Y324" s="447"/>
      <c r="Z324" s="447"/>
      <c r="AA324" s="448"/>
      <c r="AB324" s="105"/>
      <c r="AC324" s="115">
        <f>COUNTIF(D323:W325,"○")</f>
        <v>2</v>
      </c>
      <c r="AD324" s="116">
        <f>COUNTIF(D323:W325,"×")</f>
        <v>2</v>
      </c>
      <c r="AE324" s="117">
        <f>(IF((D323&gt;F323),1,0))+(IF((D324&gt;F324),1,0))+(IF((D325&gt;F325),1,0))+(IF((H323&gt;J323),1,0))+(IF((H324&gt;J324),1,0))+(IF((H325&gt;J325),1,0))+(IF((L323&gt;N323),1,0))+(IF((L324&gt;N324),1,0))+(IF((L325&gt;N325),1,0))+(IF((P323&gt;R323),1,0))+(IF((P324&gt;R324),1,0))+(IF((P325&gt;R325),1,0))+(IF((T323&gt;V323),1,0))+(IF((T324&gt;V324),1,0))+(IF((T325&gt;V325),1,0))</f>
        <v>5</v>
      </c>
      <c r="AF324" s="118">
        <f>(IF((D323&lt;F323),1,0))+(IF((D324&lt;F324),1,0))+(IF((D325&lt;F325),1,0))+(IF((H323&lt;J323),1,0))+(IF((H324&lt;J324),1,0))+(IF((H325&lt;J325),1,0))+(IF((L323&lt;N323),1,0))+(IF((L324&lt;N324),1,0))+(IF((L325&lt;N325),1,0))+(IF((P323&lt;R323),1,0))+(IF((P324&lt;R324),1,0))+(IF((P325&lt;R325),1,0))+(IF((T323&lt;V323),1,0))+(IF((T324&lt;V324),1,0))+(IF((T325&lt;V325),1,0))</f>
        <v>4</v>
      </c>
      <c r="AG324" s="128">
        <f>AE324-AF324</f>
        <v>1</v>
      </c>
      <c r="AH324" s="116">
        <f>SUM(D323:D325,H323:H325,L323:L325,P323:P325,T323:T325)</f>
        <v>110</v>
      </c>
      <c r="AI324" s="116">
        <f>SUM(F323:F325,J323:J325,N323:N325,R323:R325,V323:V325)</f>
        <v>101</v>
      </c>
      <c r="AJ324" s="119">
        <f>AH324-AI324</f>
        <v>9</v>
      </c>
      <c r="AK324" s="29"/>
      <c r="AL324" s="85" t="s">
        <v>258</v>
      </c>
      <c r="AM324" s="86" t="s">
        <v>30</v>
      </c>
      <c r="AN324" s="455"/>
      <c r="AO324" s="438"/>
      <c r="AP324" s="438"/>
      <c r="AQ324" s="439"/>
      <c r="AR324" s="261">
        <v>15</v>
      </c>
      <c r="AS324" s="262" t="str">
        <f>IF(AR324="","","-")</f>
        <v>-</v>
      </c>
      <c r="AT324" s="263">
        <v>0</v>
      </c>
      <c r="AU324" s="551"/>
      <c r="AV324" s="110">
        <v>15</v>
      </c>
      <c r="AW324" s="111" t="str">
        <f t="shared" si="101"/>
        <v>-</v>
      </c>
      <c r="AX324" s="112">
        <v>7</v>
      </c>
      <c r="AY324" s="503"/>
      <c r="AZ324" s="110">
        <v>21</v>
      </c>
      <c r="BA324" s="111" t="str">
        <f t="shared" si="102"/>
        <v>-</v>
      </c>
      <c r="BB324" s="112">
        <v>19</v>
      </c>
      <c r="BC324" s="503"/>
      <c r="BD324" s="110">
        <v>15</v>
      </c>
      <c r="BE324" s="111" t="str">
        <f t="shared" si="103"/>
        <v>-</v>
      </c>
      <c r="BF324" s="112">
        <v>3</v>
      </c>
      <c r="BG324" s="506"/>
      <c r="BH324" s="446"/>
      <c r="BI324" s="447"/>
      <c r="BJ324" s="447"/>
      <c r="BK324" s="448"/>
      <c r="BL324" s="105"/>
      <c r="BM324" s="115">
        <f>COUNTIF(AN323:BG325,"○")</f>
        <v>4</v>
      </c>
      <c r="BN324" s="116">
        <f>COUNTIF(AN323:BG325,"×")</f>
        <v>0</v>
      </c>
      <c r="BO324" s="117">
        <f>(IF((AN323&gt;AP323),1,0))+(IF((AN324&gt;AP324),1,0))+(IF((AN325&gt;AP325),1,0))+(IF((AR323&gt;AT323),1,0))+(IF((AR324&gt;AT324),1,0))+(IF((AR325&gt;AT325),1,0))+(IF((AV323&gt;AX323),1,0))+(IF((AV324&gt;AX324),1,0))+(IF((AV325&gt;AX325),1,0))+(IF((AZ323&gt;BB323),1,0))+(IF((AZ324&gt;BB324),1,0))+(IF((AZ325&gt;BB325),1,0))+(IF((BD323&gt;BF323),1,0))+(IF((BD324&gt;BF324),1,0))+(IF((BD325&gt;BF325),1,0))</f>
        <v>8</v>
      </c>
      <c r="BP324" s="118">
        <f>(IF((AN323&lt;AP323),1,0))+(IF((AN324&lt;AP324),1,0))+(IF((AN325&lt;AP325),1,0))+(IF((AR323&lt;AT323),1,0))+(IF((AR324&lt;AT324),1,0))+(IF((AR325&lt;AT325),1,0))+(IF((AV323&lt;AX323),1,0))+(IF((AV324&lt;AX324),1,0))+(IF((AV325&lt;AX325),1,0))+(IF((AZ323&lt;BB323),1,0))+(IF((AZ324&lt;BB324),1,0))+(IF((AZ325&lt;BB325),1,0))+(IF((BD323&lt;BF323),1,0))+(IF((BD324&lt;BF324),1,0))+(IF((BD325&lt;BF325),1,0))</f>
        <v>0</v>
      </c>
      <c r="BQ324" s="128">
        <f>BO324-BP324</f>
        <v>8</v>
      </c>
      <c r="BR324" s="116">
        <f>SUM(AN323:AN325,AR323:AR325,AV323:AV325,AZ323:AZ325,BD323:BD325)</f>
        <v>126</v>
      </c>
      <c r="BS324" s="116">
        <f>SUM(AP323:AP325,AT323:AT325,AX323:AX325,BB323:BB325,BF323:BF325)</f>
        <v>55</v>
      </c>
      <c r="BT324" s="119">
        <f>BR324-BS324</f>
        <v>71</v>
      </c>
    </row>
    <row r="325" spans="2:72" ht="12" customHeight="1" x14ac:dyDescent="0.15">
      <c r="B325" s="87"/>
      <c r="C325" s="88" t="s">
        <v>173</v>
      </c>
      <c r="D325" s="456"/>
      <c r="E325" s="441"/>
      <c r="F325" s="441"/>
      <c r="G325" s="442"/>
      <c r="H325" s="132"/>
      <c r="I325" s="111" t="str">
        <f>IF(H325="","","-")</f>
        <v/>
      </c>
      <c r="J325" s="133"/>
      <c r="K325" s="504"/>
      <c r="L325" s="132"/>
      <c r="M325" s="134" t="str">
        <f t="shared" si="98"/>
        <v/>
      </c>
      <c r="N325" s="133"/>
      <c r="O325" s="503"/>
      <c r="P325" s="110">
        <v>10</v>
      </c>
      <c r="Q325" s="111" t="str">
        <f t="shared" si="99"/>
        <v>-</v>
      </c>
      <c r="R325" s="112">
        <v>15</v>
      </c>
      <c r="S325" s="503"/>
      <c r="T325" s="110"/>
      <c r="U325" s="111" t="str">
        <f t="shared" si="100"/>
        <v/>
      </c>
      <c r="V325" s="112"/>
      <c r="W325" s="506"/>
      <c r="X325" s="89">
        <f>AC324</f>
        <v>2</v>
      </c>
      <c r="Y325" s="33" t="s">
        <v>2</v>
      </c>
      <c r="Z325" s="33">
        <f>AD324</f>
        <v>2</v>
      </c>
      <c r="AA325" s="34" t="s">
        <v>1</v>
      </c>
      <c r="AB325" s="105"/>
      <c r="AC325" s="115"/>
      <c r="AD325" s="116"/>
      <c r="AE325" s="117"/>
      <c r="AF325" s="118"/>
      <c r="AG325" s="119"/>
      <c r="AH325" s="116"/>
      <c r="AI325" s="116"/>
      <c r="AJ325" s="119"/>
      <c r="AK325" s="33"/>
      <c r="AL325" s="87"/>
      <c r="AM325" s="88" t="s">
        <v>125</v>
      </c>
      <c r="AN325" s="456"/>
      <c r="AO325" s="441"/>
      <c r="AP325" s="441"/>
      <c r="AQ325" s="442"/>
      <c r="AR325" s="267"/>
      <c r="AS325" s="262" t="str">
        <f>IF(AR325="","","-")</f>
        <v/>
      </c>
      <c r="AT325" s="269"/>
      <c r="AU325" s="552"/>
      <c r="AV325" s="132"/>
      <c r="AW325" s="134" t="str">
        <f t="shared" si="101"/>
        <v/>
      </c>
      <c r="AX325" s="133"/>
      <c r="AY325" s="503"/>
      <c r="AZ325" s="110"/>
      <c r="BA325" s="111" t="str">
        <f t="shared" si="102"/>
        <v/>
      </c>
      <c r="BB325" s="112"/>
      <c r="BC325" s="503"/>
      <c r="BD325" s="110"/>
      <c r="BE325" s="111" t="str">
        <f t="shared" si="103"/>
        <v/>
      </c>
      <c r="BF325" s="112"/>
      <c r="BG325" s="506"/>
      <c r="BH325" s="89">
        <f>BM324</f>
        <v>4</v>
      </c>
      <c r="BI325" s="33" t="s">
        <v>2</v>
      </c>
      <c r="BJ325" s="33">
        <f>BN324</f>
        <v>0</v>
      </c>
      <c r="BK325" s="34" t="s">
        <v>1</v>
      </c>
      <c r="BL325" s="105"/>
      <c r="BM325" s="115"/>
      <c r="BN325" s="116"/>
      <c r="BO325" s="117"/>
      <c r="BP325" s="118"/>
      <c r="BQ325" s="119"/>
      <c r="BR325" s="116"/>
      <c r="BS325" s="116"/>
      <c r="BT325" s="119"/>
    </row>
    <row r="326" spans="2:72" ht="12" customHeight="1" x14ac:dyDescent="0.15">
      <c r="B326" s="85" t="s">
        <v>101</v>
      </c>
      <c r="C326" s="90" t="s">
        <v>355</v>
      </c>
      <c r="D326" s="138">
        <f>IF(J323="","",J323)</f>
        <v>10</v>
      </c>
      <c r="E326" s="111" t="str">
        <f t="shared" ref="E326:E337" si="104">IF(D326="","","-")</f>
        <v>-</v>
      </c>
      <c r="F326" s="139">
        <f>IF(H323="","",H323)</f>
        <v>15</v>
      </c>
      <c r="G326" s="431" t="str">
        <f>IF(K323="","",IF(K323="○","×",IF(K323="×","○")))</f>
        <v>×</v>
      </c>
      <c r="H326" s="434"/>
      <c r="I326" s="435"/>
      <c r="J326" s="435"/>
      <c r="K326" s="436"/>
      <c r="L326" s="110">
        <v>15</v>
      </c>
      <c r="M326" s="111" t="str">
        <f t="shared" si="98"/>
        <v>-</v>
      </c>
      <c r="N326" s="112">
        <v>9</v>
      </c>
      <c r="O326" s="539" t="str">
        <f>IF(L326&lt;&gt;"",IF(L326&gt;N326,IF(L327&gt;N327,"○",IF(L328&gt;N328,"○","×")),IF(L327&gt;N327,IF(L328&gt;N328,"○","×"),"×")),"")</f>
        <v>○</v>
      </c>
      <c r="P326" s="140">
        <v>9</v>
      </c>
      <c r="Q326" s="141" t="str">
        <f t="shared" si="99"/>
        <v>-</v>
      </c>
      <c r="R326" s="142">
        <v>15</v>
      </c>
      <c r="S326" s="539" t="str">
        <f>IF(P326&lt;&gt;"",IF(P326&gt;R326,IF(P327&gt;R327,"○",IF(P328&gt;R328,"○","×")),IF(P327&gt;R327,IF(P328&gt;R328,"○","×"),"×")),"")</f>
        <v>×</v>
      </c>
      <c r="T326" s="140">
        <v>8</v>
      </c>
      <c r="U326" s="141" t="str">
        <f t="shared" si="100"/>
        <v>-</v>
      </c>
      <c r="V326" s="142">
        <v>15</v>
      </c>
      <c r="W326" s="505" t="str">
        <f>IF(T326&lt;&gt;"",IF(T326&gt;V326,IF(T327&gt;V327,"○",IF(T328&gt;V328,"○","×")),IF(T327&gt;V327,IF(T328&gt;V328,"○","×"),"×")),"")</f>
        <v>×</v>
      </c>
      <c r="X326" s="443" t="s">
        <v>421</v>
      </c>
      <c r="Y326" s="444"/>
      <c r="Z326" s="444"/>
      <c r="AA326" s="445"/>
      <c r="AB326" s="105"/>
      <c r="AC326" s="143"/>
      <c r="AD326" s="144"/>
      <c r="AE326" s="145"/>
      <c r="AF326" s="146"/>
      <c r="AG326" s="147"/>
      <c r="AH326" s="144"/>
      <c r="AI326" s="144"/>
      <c r="AJ326" s="147"/>
      <c r="AK326" s="29"/>
      <c r="AL326" s="278" t="s">
        <v>122</v>
      </c>
      <c r="AM326" s="279" t="s">
        <v>123</v>
      </c>
      <c r="AN326" s="280">
        <f>IF(AT323="","",AT323)</f>
        <v>0</v>
      </c>
      <c r="AO326" s="274" t="str">
        <f t="shared" ref="AO326:AO337" si="105">IF(AN326="","","-")</f>
        <v>-</v>
      </c>
      <c r="AP326" s="281">
        <f>IF(AR323="","",AR323)</f>
        <v>15</v>
      </c>
      <c r="AQ326" s="536" t="str">
        <f>IF(AU323="","",IF(AU323="○","×",IF(AU323="×","○")))</f>
        <v>×</v>
      </c>
      <c r="AR326" s="594"/>
      <c r="AS326" s="595"/>
      <c r="AT326" s="595"/>
      <c r="AU326" s="536"/>
      <c r="AV326" s="284">
        <v>0</v>
      </c>
      <c r="AW326" s="274" t="str">
        <f t="shared" si="101"/>
        <v>-</v>
      </c>
      <c r="AX326" s="285">
        <v>15</v>
      </c>
      <c r="AY326" s="604" t="str">
        <f>IF(AV326&lt;&gt;"",IF(AV326&gt;AX326,IF(AV327&gt;AX327,"○",IF(AV328&gt;AX328,"○","×")),IF(AV327&gt;AX327,IF(AV328&gt;AX328,"○","×"),"×")),"")</f>
        <v>×</v>
      </c>
      <c r="AZ326" s="284">
        <v>0</v>
      </c>
      <c r="BA326" s="274" t="str">
        <f t="shared" si="102"/>
        <v>-</v>
      </c>
      <c r="BB326" s="285">
        <v>15</v>
      </c>
      <c r="BC326" s="604" t="str">
        <f>IF(AZ326&lt;&gt;"",IF(AZ326&gt;BB326,IF(AZ327&gt;BB327,"○",IF(AZ328&gt;BB328,"○","×")),IF(AZ327&gt;BB327,IF(AZ328&gt;BB328,"○","×"),"×")),"")</f>
        <v>×</v>
      </c>
      <c r="BD326" s="284">
        <v>0</v>
      </c>
      <c r="BE326" s="274" t="str">
        <f t="shared" si="103"/>
        <v>-</v>
      </c>
      <c r="BF326" s="285">
        <v>15</v>
      </c>
      <c r="BG326" s="607" t="str">
        <f>IF(BD326&lt;&gt;"",IF(BD326&gt;BF326,IF(BD327&gt;BF327,"○",IF(BD328&gt;BF328,"○","×")),IF(BD327&gt;BF327,IF(BD328&gt;BF328,"○","×"),"×")),"")</f>
        <v>×</v>
      </c>
      <c r="BH326" s="598" t="s">
        <v>413</v>
      </c>
      <c r="BI326" s="599"/>
      <c r="BJ326" s="599"/>
      <c r="BK326" s="600"/>
      <c r="BL326" s="105"/>
      <c r="BM326" s="143"/>
      <c r="BN326" s="144"/>
      <c r="BO326" s="145"/>
      <c r="BP326" s="146"/>
      <c r="BQ326" s="147"/>
      <c r="BR326" s="144"/>
      <c r="BS326" s="144"/>
      <c r="BT326" s="147"/>
    </row>
    <row r="327" spans="2:72" ht="12" customHeight="1" x14ac:dyDescent="0.15">
      <c r="B327" s="85" t="s">
        <v>100</v>
      </c>
      <c r="C327" s="86" t="s">
        <v>355</v>
      </c>
      <c r="D327" s="138">
        <f>IF(J324="","",J324)</f>
        <v>10</v>
      </c>
      <c r="E327" s="111" t="str">
        <f t="shared" si="104"/>
        <v>-</v>
      </c>
      <c r="F327" s="139">
        <f>IF(H324="","",H324)</f>
        <v>15</v>
      </c>
      <c r="G327" s="432" t="str">
        <f>IF(I324="","",I324)</f>
        <v>-</v>
      </c>
      <c r="H327" s="437"/>
      <c r="I327" s="438"/>
      <c r="J327" s="438"/>
      <c r="K327" s="439"/>
      <c r="L327" s="110">
        <v>15</v>
      </c>
      <c r="M327" s="111" t="str">
        <f t="shared" si="98"/>
        <v>-</v>
      </c>
      <c r="N327" s="112">
        <v>9</v>
      </c>
      <c r="O327" s="503"/>
      <c r="P327" s="110">
        <v>7</v>
      </c>
      <c r="Q327" s="111" t="str">
        <f t="shared" si="99"/>
        <v>-</v>
      </c>
      <c r="R327" s="112">
        <v>15</v>
      </c>
      <c r="S327" s="503"/>
      <c r="T327" s="110">
        <v>9</v>
      </c>
      <c r="U327" s="111" t="str">
        <f t="shared" si="100"/>
        <v>-</v>
      </c>
      <c r="V327" s="112">
        <v>15</v>
      </c>
      <c r="W327" s="506"/>
      <c r="X327" s="446"/>
      <c r="Y327" s="447"/>
      <c r="Z327" s="447"/>
      <c r="AA327" s="448"/>
      <c r="AB327" s="105"/>
      <c r="AC327" s="115">
        <f>COUNTIF(D326:W328,"○")</f>
        <v>1</v>
      </c>
      <c r="AD327" s="116">
        <f>COUNTIF(D326:W328,"×")</f>
        <v>3</v>
      </c>
      <c r="AE327" s="117">
        <f>(IF((D326&gt;F326),1,0))+(IF((D327&gt;F327),1,0))+(IF((D328&gt;F328),1,0))+(IF((H326&gt;J326),1,0))+(IF((H327&gt;J327),1,0))+(IF((H328&gt;J328),1,0))+(IF((L326&gt;N326),1,0))+(IF((L327&gt;N327),1,0))+(IF((L328&gt;N328),1,0))+(IF((P326&gt;R326),1,0))+(IF((P327&gt;R327),1,0))+(IF((P328&gt;R328),1,0))+(IF((T326&gt;V326),1,0))+(IF((T327&gt;V327),1,0))+(IF((T328&gt;V328),1,0))</f>
        <v>2</v>
      </c>
      <c r="AF327" s="118">
        <f>(IF((D326&lt;F326),1,0))+(IF((D327&lt;F327),1,0))+(IF((D328&lt;F328),1,0))+(IF((H326&lt;J326),1,0))+(IF((H327&lt;J327),1,0))+(IF((H328&lt;J328),1,0))+(IF((L326&lt;N326),1,0))+(IF((L327&lt;N327),1,0))+(IF((L328&lt;N328),1,0))+(IF((P326&lt;R326),1,0))+(IF((P327&lt;R327),1,0))+(IF((P328&lt;R328),1,0))+(IF((T326&lt;V326),1,0))+(IF((T327&lt;V327),1,0))+(IF((T328&lt;V328),1,0))</f>
        <v>6</v>
      </c>
      <c r="AG327" s="128">
        <f>AE327-AF327</f>
        <v>-4</v>
      </c>
      <c r="AH327" s="116">
        <f>SUM(D326:D328,H326:H328,L326:L328,P326:P328,T326:T328)</f>
        <v>83</v>
      </c>
      <c r="AI327" s="116">
        <f>SUM(F326:F328,J326:J328,N326:N328,R326:R328,V326:V328)</f>
        <v>108</v>
      </c>
      <c r="AJ327" s="119">
        <f>AH327-AI327</f>
        <v>-25</v>
      </c>
      <c r="AK327" s="29"/>
      <c r="AL327" s="286" t="s">
        <v>121</v>
      </c>
      <c r="AM327" s="287" t="s">
        <v>123</v>
      </c>
      <c r="AN327" s="270">
        <f>IF(AT324="","",AT324)</f>
        <v>0</v>
      </c>
      <c r="AO327" s="262" t="str">
        <f t="shared" si="105"/>
        <v>-</v>
      </c>
      <c r="AP327" s="271">
        <f>IF(AR324="","",AR324)</f>
        <v>15</v>
      </c>
      <c r="AQ327" s="537" t="str">
        <f>IF(AS324="","",AS324)</f>
        <v>-</v>
      </c>
      <c r="AR327" s="596"/>
      <c r="AS327" s="544"/>
      <c r="AT327" s="544"/>
      <c r="AU327" s="537"/>
      <c r="AV327" s="261">
        <v>0</v>
      </c>
      <c r="AW327" s="262" t="str">
        <f t="shared" si="101"/>
        <v>-</v>
      </c>
      <c r="AX327" s="264">
        <v>15</v>
      </c>
      <c r="AY327" s="551"/>
      <c r="AZ327" s="261">
        <v>0</v>
      </c>
      <c r="BA327" s="262" t="str">
        <f t="shared" si="102"/>
        <v>-</v>
      </c>
      <c r="BB327" s="264">
        <v>15</v>
      </c>
      <c r="BC327" s="551"/>
      <c r="BD327" s="261">
        <v>0</v>
      </c>
      <c r="BE327" s="262" t="str">
        <f t="shared" si="103"/>
        <v>-</v>
      </c>
      <c r="BF327" s="264">
        <v>15</v>
      </c>
      <c r="BG327" s="554"/>
      <c r="BH327" s="601"/>
      <c r="BI327" s="602"/>
      <c r="BJ327" s="602"/>
      <c r="BK327" s="603"/>
      <c r="BL327" s="105"/>
      <c r="BM327" s="115">
        <f>COUNTIF(AN326:BG328,"○")</f>
        <v>0</v>
      </c>
      <c r="BN327" s="116">
        <f>COUNTIF(AN326:BG328,"×")</f>
        <v>4</v>
      </c>
      <c r="BO327" s="117">
        <f>(IF((AN326&gt;AP326),1,0))+(IF((AN327&gt;AP327),1,0))+(IF((AN328&gt;AP328),1,0))+(IF((AR326&gt;AT326),1,0))+(IF((AR327&gt;AT327),1,0))+(IF((AR328&gt;AT328),1,0))+(IF((AV326&gt;AX326),1,0))+(IF((AV327&gt;AX327),1,0))+(IF((AV328&gt;AX328),1,0))+(IF((AZ326&gt;BB326),1,0))+(IF((AZ327&gt;BB327),1,0))+(IF((AZ328&gt;BB328),1,0))+(IF((BD326&gt;BF326),1,0))+(IF((BD327&gt;BF327),1,0))+(IF((BD328&gt;BF328),1,0))</f>
        <v>0</v>
      </c>
      <c r="BP327" s="118">
        <f>(IF((AN326&lt;AP326),1,0))+(IF((AN327&lt;AP327),1,0))+(IF((AN328&lt;AP328),1,0))+(IF((AR326&lt;AT326),1,0))+(IF((AR327&lt;AT327),1,0))+(IF((AR328&lt;AT328),1,0))+(IF((AV326&lt;AX326),1,0))+(IF((AV327&lt;AX327),1,0))+(IF((AV328&lt;AX328),1,0))+(IF((AZ326&lt;BB326),1,0))+(IF((AZ327&lt;BB327),1,0))+(IF((AZ328&lt;BB328),1,0))+(IF((BD326&lt;BF326),1,0))+(IF((BD327&lt;BF327),1,0))+(IF((BD328&lt;BF328),1,0))</f>
        <v>8</v>
      </c>
      <c r="BQ327" s="128">
        <f>BO327-BP327</f>
        <v>-8</v>
      </c>
      <c r="BR327" s="116">
        <f>SUM(AN326:AN328,AR326:AR328,AV326:AV328,AZ326:AZ328,BD326:BD328)</f>
        <v>0</v>
      </c>
      <c r="BS327" s="116">
        <f>SUM(AP326:AP328,AT326:AT328,AX326:AX328,BB326:BB328,BF326:BF328)</f>
        <v>120</v>
      </c>
      <c r="BT327" s="119">
        <f>BR327-BS327</f>
        <v>-120</v>
      </c>
    </row>
    <row r="328" spans="2:72" ht="12" customHeight="1" x14ac:dyDescent="0.15">
      <c r="B328" s="87"/>
      <c r="C328" s="93" t="s">
        <v>97</v>
      </c>
      <c r="D328" s="149" t="str">
        <f>IF(J325="","",J325)</f>
        <v/>
      </c>
      <c r="E328" s="111" t="str">
        <f t="shared" si="104"/>
        <v/>
      </c>
      <c r="F328" s="150" t="str">
        <f>IF(H325="","",H325)</f>
        <v/>
      </c>
      <c r="G328" s="433" t="str">
        <f>IF(I325="","",I325)</f>
        <v/>
      </c>
      <c r="H328" s="440"/>
      <c r="I328" s="441"/>
      <c r="J328" s="441"/>
      <c r="K328" s="442"/>
      <c r="L328" s="132"/>
      <c r="M328" s="111" t="str">
        <f t="shared" si="98"/>
        <v/>
      </c>
      <c r="N328" s="133"/>
      <c r="O328" s="504"/>
      <c r="P328" s="132"/>
      <c r="Q328" s="134" t="str">
        <f t="shared" si="99"/>
        <v/>
      </c>
      <c r="R328" s="133"/>
      <c r="S328" s="504"/>
      <c r="T328" s="132"/>
      <c r="U328" s="134" t="str">
        <f t="shared" si="100"/>
        <v/>
      </c>
      <c r="V328" s="133"/>
      <c r="W328" s="506"/>
      <c r="X328" s="89">
        <f>AC327</f>
        <v>1</v>
      </c>
      <c r="Y328" s="33" t="s">
        <v>2</v>
      </c>
      <c r="Z328" s="33">
        <f>AD327</f>
        <v>3</v>
      </c>
      <c r="AA328" s="34" t="s">
        <v>1</v>
      </c>
      <c r="AB328" s="105"/>
      <c r="AC328" s="151"/>
      <c r="AD328" s="152"/>
      <c r="AE328" s="153"/>
      <c r="AF328" s="154"/>
      <c r="AG328" s="155"/>
      <c r="AH328" s="152"/>
      <c r="AI328" s="152"/>
      <c r="AJ328" s="155"/>
      <c r="AK328" s="33"/>
      <c r="AL328" s="289"/>
      <c r="AM328" s="290"/>
      <c r="AN328" s="272" t="str">
        <f>IF(AT325="","",AT325)</f>
        <v/>
      </c>
      <c r="AO328" s="268" t="str">
        <f t="shared" si="105"/>
        <v/>
      </c>
      <c r="AP328" s="273" t="str">
        <f>IF(AR325="","",AR325)</f>
        <v/>
      </c>
      <c r="AQ328" s="538" t="str">
        <f>IF(AS325="","",AS325)</f>
        <v/>
      </c>
      <c r="AR328" s="597"/>
      <c r="AS328" s="546"/>
      <c r="AT328" s="546"/>
      <c r="AU328" s="538"/>
      <c r="AV328" s="267"/>
      <c r="AW328" s="268" t="str">
        <f t="shared" si="101"/>
        <v/>
      </c>
      <c r="AX328" s="269"/>
      <c r="AY328" s="552"/>
      <c r="AZ328" s="267"/>
      <c r="BA328" s="268" t="str">
        <f t="shared" si="102"/>
        <v/>
      </c>
      <c r="BB328" s="269"/>
      <c r="BC328" s="552"/>
      <c r="BD328" s="267"/>
      <c r="BE328" s="268" t="str">
        <f t="shared" si="103"/>
        <v/>
      </c>
      <c r="BF328" s="269"/>
      <c r="BG328" s="555"/>
      <c r="BH328" s="382">
        <f>BM327</f>
        <v>0</v>
      </c>
      <c r="BI328" s="383" t="s">
        <v>2</v>
      </c>
      <c r="BJ328" s="383">
        <f>BN327</f>
        <v>4</v>
      </c>
      <c r="BK328" s="384" t="s">
        <v>1</v>
      </c>
      <c r="BL328" s="105"/>
      <c r="BM328" s="151"/>
      <c r="BN328" s="152"/>
      <c r="BO328" s="153"/>
      <c r="BP328" s="154"/>
      <c r="BQ328" s="155"/>
      <c r="BR328" s="152"/>
      <c r="BS328" s="152"/>
      <c r="BT328" s="155"/>
    </row>
    <row r="329" spans="2:72" ht="12" customHeight="1" x14ac:dyDescent="0.15">
      <c r="B329" s="94" t="s">
        <v>184</v>
      </c>
      <c r="C329" s="86" t="s">
        <v>183</v>
      </c>
      <c r="D329" s="138">
        <f>IF(N323="","",N323)</f>
        <v>7</v>
      </c>
      <c r="E329" s="141" t="str">
        <f t="shared" si="104"/>
        <v>-</v>
      </c>
      <c r="F329" s="139">
        <f>IF(L323="","",L323)</f>
        <v>15</v>
      </c>
      <c r="G329" s="431" t="str">
        <f>IF(O323="","",IF(O323="○","×",IF(O323="×","○")))</f>
        <v>×</v>
      </c>
      <c r="H329" s="159">
        <f>IF(N326="","",N326)</f>
        <v>9</v>
      </c>
      <c r="I329" s="111" t="str">
        <f t="shared" ref="I329:I337" si="106">IF(H329="","","-")</f>
        <v>-</v>
      </c>
      <c r="J329" s="139">
        <f>IF(L326="","",L326)</f>
        <v>15</v>
      </c>
      <c r="K329" s="431" t="str">
        <f>IF(O326="","",IF(O326="○","×",IF(O326="×","○")))</f>
        <v>×</v>
      </c>
      <c r="L329" s="434"/>
      <c r="M329" s="435"/>
      <c r="N329" s="435"/>
      <c r="O329" s="436"/>
      <c r="P329" s="110">
        <v>5</v>
      </c>
      <c r="Q329" s="111" t="str">
        <f t="shared" si="99"/>
        <v>-</v>
      </c>
      <c r="R329" s="112">
        <v>15</v>
      </c>
      <c r="S329" s="503" t="str">
        <f>IF(P329&lt;&gt;"",IF(P329&gt;R329,IF(P330&gt;R330,"○",IF(P331&gt;R331,"○","×")),IF(P330&gt;R330,IF(P331&gt;R331,"○","×"),"×")),"")</f>
        <v>×</v>
      </c>
      <c r="T329" s="110">
        <v>8</v>
      </c>
      <c r="U329" s="111" t="str">
        <f t="shared" si="100"/>
        <v>-</v>
      </c>
      <c r="V329" s="112">
        <v>15</v>
      </c>
      <c r="W329" s="505" t="str">
        <f>IF(T329&lt;&gt;"",IF(T329&gt;V329,IF(T330&gt;V330,"○",IF(T331&gt;V331,"○","×")),IF(T330&gt;V330,IF(T331&gt;V331,"○","×"),"×")),"")</f>
        <v>×</v>
      </c>
      <c r="X329" s="443" t="s">
        <v>428</v>
      </c>
      <c r="Y329" s="444"/>
      <c r="Z329" s="444"/>
      <c r="AA329" s="445"/>
      <c r="AB329" s="105"/>
      <c r="AC329" s="115"/>
      <c r="AD329" s="116"/>
      <c r="AE329" s="117"/>
      <c r="AF329" s="118"/>
      <c r="AG329" s="119"/>
      <c r="AH329" s="116"/>
      <c r="AI329" s="116"/>
      <c r="AJ329" s="119"/>
      <c r="AK329" s="29"/>
      <c r="AL329" s="94" t="s">
        <v>180</v>
      </c>
      <c r="AM329" s="86" t="s">
        <v>363</v>
      </c>
      <c r="AN329" s="138">
        <f>IF(AX323="","",AX323)</f>
        <v>11</v>
      </c>
      <c r="AO329" s="141" t="str">
        <f t="shared" si="105"/>
        <v>-</v>
      </c>
      <c r="AP329" s="139">
        <f>IF(AV323="","",AV323)</f>
        <v>15</v>
      </c>
      <c r="AQ329" s="431" t="str">
        <f>IF(AY323="","",IF(AY323="○","×",IF(AY323="×","○")))</f>
        <v>×</v>
      </c>
      <c r="AR329" s="288">
        <f>IF(AX326="","",AX326)</f>
        <v>15</v>
      </c>
      <c r="AS329" s="262" t="str">
        <f t="shared" ref="AS329:AS337" si="107">IF(AR329="","","-")</f>
        <v>-</v>
      </c>
      <c r="AT329" s="271">
        <f>IF(AV326="","",AV326)</f>
        <v>0</v>
      </c>
      <c r="AU329" s="536" t="str">
        <f>IF(AY326="","",IF(AY326="○","×",IF(AY326="×","○")))</f>
        <v>○</v>
      </c>
      <c r="AV329" s="434"/>
      <c r="AW329" s="435"/>
      <c r="AX329" s="435"/>
      <c r="AY329" s="436"/>
      <c r="AZ329" s="110">
        <v>15</v>
      </c>
      <c r="BA329" s="111" t="str">
        <f t="shared" si="102"/>
        <v>-</v>
      </c>
      <c r="BB329" s="112">
        <v>6</v>
      </c>
      <c r="BC329" s="503" t="str">
        <f>IF(AZ329&lt;&gt;"",IF(AZ329&gt;BB329,IF(AZ330&gt;BB330,"○",IF(AZ331&gt;BB331,"○","×")),IF(AZ330&gt;BB330,IF(AZ331&gt;BB331,"○","×"),"×")),"")</f>
        <v>○</v>
      </c>
      <c r="BD329" s="110">
        <v>15</v>
      </c>
      <c r="BE329" s="111" t="str">
        <f t="shared" si="103"/>
        <v>-</v>
      </c>
      <c r="BF329" s="112">
        <v>8</v>
      </c>
      <c r="BG329" s="505" t="str">
        <f>IF(BD329&lt;&gt;"",IF(BD329&gt;BF329,IF(BD330&gt;BF330,"○",IF(BD331&gt;BF331,"○","×")),IF(BD330&gt;BF330,IF(BD331&gt;BF331,"○","×"),"×")),"")</f>
        <v>○</v>
      </c>
      <c r="BH329" s="443" t="s">
        <v>419</v>
      </c>
      <c r="BI329" s="444"/>
      <c r="BJ329" s="444"/>
      <c r="BK329" s="445"/>
      <c r="BL329" s="105"/>
      <c r="BM329" s="115"/>
      <c r="BN329" s="116"/>
      <c r="BO329" s="117"/>
      <c r="BP329" s="118"/>
      <c r="BQ329" s="119"/>
      <c r="BR329" s="116"/>
      <c r="BS329" s="116"/>
      <c r="BT329" s="119"/>
    </row>
    <row r="330" spans="2:72" ht="12" customHeight="1" x14ac:dyDescent="0.15">
      <c r="B330" s="94" t="s">
        <v>181</v>
      </c>
      <c r="C330" s="86" t="s">
        <v>183</v>
      </c>
      <c r="D330" s="138">
        <f>IF(N324="","",N324)</f>
        <v>5</v>
      </c>
      <c r="E330" s="111" t="str">
        <f t="shared" si="104"/>
        <v>-</v>
      </c>
      <c r="F330" s="139">
        <f>IF(L324="","",L324)</f>
        <v>15</v>
      </c>
      <c r="G330" s="432" t="str">
        <f>IF(I327="","",I327)</f>
        <v/>
      </c>
      <c r="H330" s="159">
        <f>IF(N327="","",N327)</f>
        <v>9</v>
      </c>
      <c r="I330" s="111" t="str">
        <f t="shared" si="106"/>
        <v>-</v>
      </c>
      <c r="J330" s="139">
        <f>IF(L327="","",L327)</f>
        <v>15</v>
      </c>
      <c r="K330" s="432" t="str">
        <f>IF(M327="","",M327)</f>
        <v>-</v>
      </c>
      <c r="L330" s="437"/>
      <c r="M330" s="438"/>
      <c r="N330" s="438"/>
      <c r="O330" s="439"/>
      <c r="P330" s="110">
        <v>5</v>
      </c>
      <c r="Q330" s="111" t="str">
        <f t="shared" si="99"/>
        <v>-</v>
      </c>
      <c r="R330" s="112">
        <v>15</v>
      </c>
      <c r="S330" s="503"/>
      <c r="T330" s="110">
        <v>5</v>
      </c>
      <c r="U330" s="111" t="str">
        <f t="shared" si="100"/>
        <v>-</v>
      </c>
      <c r="V330" s="112">
        <v>15</v>
      </c>
      <c r="W330" s="506"/>
      <c r="X330" s="446"/>
      <c r="Y330" s="447"/>
      <c r="Z330" s="447"/>
      <c r="AA330" s="448"/>
      <c r="AB330" s="105"/>
      <c r="AC330" s="115">
        <f>COUNTIF(D329:W331,"○")</f>
        <v>0</v>
      </c>
      <c r="AD330" s="116">
        <f>COUNTIF(D329:W331,"×")</f>
        <v>4</v>
      </c>
      <c r="AE330" s="117">
        <f>(IF((D329&gt;F329),1,0))+(IF((D330&gt;F330),1,0))+(IF((D331&gt;F331),1,0))+(IF((H329&gt;J329),1,0))+(IF((H330&gt;J330),1,0))+(IF((H331&gt;J331),1,0))+(IF((L329&gt;N329),1,0))+(IF((L330&gt;N330),1,0))+(IF((L331&gt;N331),1,0))+(IF((P329&gt;R329),1,0))+(IF((P330&gt;R330),1,0))+(IF((P331&gt;R331),1,0))+(IF((T329&gt;V329),1,0))+(IF((T330&gt;V330),1,0))+(IF((T331&gt;V331),1,0))</f>
        <v>0</v>
      </c>
      <c r="AF330" s="118">
        <f>(IF((D329&lt;F329),1,0))+(IF((D330&lt;F330),1,0))+(IF((D331&lt;F331),1,0))+(IF((H329&lt;J329),1,0))+(IF((H330&lt;J330),1,0))+(IF((H331&lt;J331),1,0))+(IF((L329&lt;N329),1,0))+(IF((L330&lt;N330),1,0))+(IF((L331&lt;N331),1,0))+(IF((P329&lt;R329),1,0))+(IF((P330&lt;R330),1,0))+(IF((P331&lt;R331),1,0))+(IF((T329&lt;V329),1,0))+(IF((T330&lt;V330),1,0))+(IF((T331&lt;V331),1,0))</f>
        <v>8</v>
      </c>
      <c r="AG330" s="128">
        <f>AE330-AF330</f>
        <v>-8</v>
      </c>
      <c r="AH330" s="116">
        <f>SUM(D329:D331,H329:H331,L329:L331,P329:P331,T329:T331)</f>
        <v>53</v>
      </c>
      <c r="AI330" s="116">
        <f>SUM(F329:F331,J329:J331,N329:N331,R329:R331,V329:V331)</f>
        <v>120</v>
      </c>
      <c r="AJ330" s="119">
        <f>AH330-AI330</f>
        <v>-67</v>
      </c>
      <c r="AK330" s="29"/>
      <c r="AL330" s="94" t="s">
        <v>179</v>
      </c>
      <c r="AM330" s="86" t="s">
        <v>363</v>
      </c>
      <c r="AN330" s="138">
        <f>IF(AX324="","",AX324)</f>
        <v>7</v>
      </c>
      <c r="AO330" s="111" t="str">
        <f t="shared" si="105"/>
        <v>-</v>
      </c>
      <c r="AP330" s="139">
        <f>IF(AV324="","",AV324)</f>
        <v>15</v>
      </c>
      <c r="AQ330" s="432" t="str">
        <f>IF(AS327="","",AS327)</f>
        <v/>
      </c>
      <c r="AR330" s="288">
        <f>IF(AX327="","",AX327)</f>
        <v>15</v>
      </c>
      <c r="AS330" s="262" t="str">
        <f t="shared" si="107"/>
        <v>-</v>
      </c>
      <c r="AT330" s="271">
        <f>IF(AV327="","",AV327)</f>
        <v>0</v>
      </c>
      <c r="AU330" s="537" t="str">
        <f>IF(AW327="","",AW327)</f>
        <v>-</v>
      </c>
      <c r="AV330" s="437"/>
      <c r="AW330" s="438"/>
      <c r="AX330" s="438"/>
      <c r="AY330" s="439"/>
      <c r="AZ330" s="110">
        <v>17</v>
      </c>
      <c r="BA330" s="111" t="str">
        <f t="shared" si="102"/>
        <v>-</v>
      </c>
      <c r="BB330" s="112">
        <v>15</v>
      </c>
      <c r="BC330" s="503"/>
      <c r="BD330" s="110">
        <v>15</v>
      </c>
      <c r="BE330" s="111" t="str">
        <f t="shared" si="103"/>
        <v>-</v>
      </c>
      <c r="BF330" s="112">
        <v>5</v>
      </c>
      <c r="BG330" s="506"/>
      <c r="BH330" s="446"/>
      <c r="BI330" s="447"/>
      <c r="BJ330" s="447"/>
      <c r="BK330" s="448"/>
      <c r="BL330" s="105"/>
      <c r="BM330" s="115">
        <f>COUNTIF(AN329:BG331,"○")</f>
        <v>3</v>
      </c>
      <c r="BN330" s="116">
        <f>COUNTIF(AN329:BG331,"×")</f>
        <v>1</v>
      </c>
      <c r="BO330" s="117">
        <f>(IF((AN329&gt;AP329),1,0))+(IF((AN330&gt;AP330),1,0))+(IF((AN331&gt;AP331),1,0))+(IF((AR329&gt;AT329),1,0))+(IF((AR330&gt;AT330),1,0))+(IF((AR331&gt;AT331),1,0))+(IF((AV329&gt;AX329),1,0))+(IF((AV330&gt;AX330),1,0))+(IF((AV331&gt;AX331),1,0))+(IF((AZ329&gt;BB329),1,0))+(IF((AZ330&gt;BB330),1,0))+(IF((AZ331&gt;BB331),1,0))+(IF((BD329&gt;BF329),1,0))+(IF((BD330&gt;BF330),1,0))+(IF((BD331&gt;BF331),1,0))</f>
        <v>6</v>
      </c>
      <c r="BP330" s="118">
        <f>(IF((AN329&lt;AP329),1,0))+(IF((AN330&lt;AP330),1,0))+(IF((AN331&lt;AP331),1,0))+(IF((AR329&lt;AT329),1,0))+(IF((AR330&lt;AT330),1,0))+(IF((AR331&lt;AT331),1,0))+(IF((AV329&lt;AX329),1,0))+(IF((AV330&lt;AX330),1,0))+(IF((AV331&lt;AX331),1,0))+(IF((AZ329&lt;BB329),1,0))+(IF((AZ330&lt;BB330),1,0))+(IF((AZ331&lt;BB331),1,0))+(IF((BD329&lt;BF329),1,0))+(IF((BD330&lt;BF330),1,0))+(IF((BD331&lt;BF331),1,0))</f>
        <v>2</v>
      </c>
      <c r="BQ330" s="128">
        <f>BO330-BP330</f>
        <v>4</v>
      </c>
      <c r="BR330" s="116">
        <f>SUM(AN329:AN331,AR329:AR331,AV329:AV331,AZ329:AZ331,BD329:BD331)</f>
        <v>110</v>
      </c>
      <c r="BS330" s="116">
        <f>SUM(AP329:AP331,AT329:AT331,AX329:AX331,BB329:BB331,BF329:BF331)</f>
        <v>64</v>
      </c>
      <c r="BT330" s="119">
        <f>BR330-BS330</f>
        <v>46</v>
      </c>
    </row>
    <row r="331" spans="2:72" ht="12" customHeight="1" x14ac:dyDescent="0.15">
      <c r="B331" s="87"/>
      <c r="C331" s="88" t="s">
        <v>313</v>
      </c>
      <c r="D331" s="138" t="str">
        <f>IF(N325="","",N325)</f>
        <v/>
      </c>
      <c r="E331" s="111" t="str">
        <f t="shared" si="104"/>
        <v/>
      </c>
      <c r="F331" s="139" t="str">
        <f>IF(L325="","",L325)</f>
        <v/>
      </c>
      <c r="G331" s="432" t="str">
        <f>IF(I328="","",I328)</f>
        <v/>
      </c>
      <c r="H331" s="159" t="str">
        <f>IF(N328="","",N328)</f>
        <v/>
      </c>
      <c r="I331" s="111" t="str">
        <f t="shared" si="106"/>
        <v/>
      </c>
      <c r="J331" s="139" t="str">
        <f>IF(L328="","",L328)</f>
        <v/>
      </c>
      <c r="K331" s="432" t="str">
        <f>IF(M328="","",M328)</f>
        <v/>
      </c>
      <c r="L331" s="437"/>
      <c r="M331" s="438"/>
      <c r="N331" s="438"/>
      <c r="O331" s="439"/>
      <c r="P331" s="110"/>
      <c r="Q331" s="111" t="str">
        <f t="shared" si="99"/>
        <v/>
      </c>
      <c r="R331" s="112"/>
      <c r="S331" s="504"/>
      <c r="T331" s="110"/>
      <c r="U331" s="111" t="str">
        <f t="shared" si="100"/>
        <v/>
      </c>
      <c r="V331" s="112"/>
      <c r="W331" s="507"/>
      <c r="X331" s="89">
        <f>AC330</f>
        <v>0</v>
      </c>
      <c r="Y331" s="33" t="s">
        <v>2</v>
      </c>
      <c r="Z331" s="33">
        <f>AD330</f>
        <v>4</v>
      </c>
      <c r="AA331" s="34" t="s">
        <v>1</v>
      </c>
      <c r="AB331" s="105"/>
      <c r="AC331" s="115"/>
      <c r="AD331" s="116"/>
      <c r="AE331" s="117"/>
      <c r="AF331" s="118"/>
      <c r="AG331" s="119"/>
      <c r="AH331" s="116"/>
      <c r="AI331" s="116"/>
      <c r="AJ331" s="119"/>
      <c r="AK331" s="33"/>
      <c r="AL331" s="87"/>
      <c r="AM331" s="88" t="s">
        <v>173</v>
      </c>
      <c r="AN331" s="138" t="str">
        <f>IF(AX325="","",AX325)</f>
        <v/>
      </c>
      <c r="AO331" s="111" t="str">
        <f t="shared" si="105"/>
        <v/>
      </c>
      <c r="AP331" s="139" t="str">
        <f>IF(AV325="","",AV325)</f>
        <v/>
      </c>
      <c r="AQ331" s="432" t="str">
        <f>IF(AS328="","",AS328)</f>
        <v/>
      </c>
      <c r="AR331" s="288" t="str">
        <f>IF(AX328="","",AX328)</f>
        <v/>
      </c>
      <c r="AS331" s="262" t="str">
        <f t="shared" si="107"/>
        <v/>
      </c>
      <c r="AT331" s="271" t="str">
        <f>IF(AV328="","",AV328)</f>
        <v/>
      </c>
      <c r="AU331" s="537" t="str">
        <f>IF(AW328="","",AW328)</f>
        <v/>
      </c>
      <c r="AV331" s="437"/>
      <c r="AW331" s="438"/>
      <c r="AX331" s="438"/>
      <c r="AY331" s="439"/>
      <c r="AZ331" s="110"/>
      <c r="BA331" s="111" t="str">
        <f t="shared" si="102"/>
        <v/>
      </c>
      <c r="BB331" s="112"/>
      <c r="BC331" s="504"/>
      <c r="BD331" s="110"/>
      <c r="BE331" s="111" t="str">
        <f t="shared" si="103"/>
        <v/>
      </c>
      <c r="BF331" s="112"/>
      <c r="BG331" s="507"/>
      <c r="BH331" s="89">
        <f>BM330</f>
        <v>3</v>
      </c>
      <c r="BI331" s="33" t="s">
        <v>2</v>
      </c>
      <c r="BJ331" s="33">
        <f>BN330</f>
        <v>1</v>
      </c>
      <c r="BK331" s="34" t="s">
        <v>1</v>
      </c>
      <c r="BL331" s="105"/>
      <c r="BM331" s="115"/>
      <c r="BN331" s="116"/>
      <c r="BO331" s="117"/>
      <c r="BP331" s="118"/>
      <c r="BQ331" s="119"/>
      <c r="BR331" s="116"/>
      <c r="BS331" s="116"/>
      <c r="BT331" s="119"/>
    </row>
    <row r="332" spans="2:72" ht="12" customHeight="1" x14ac:dyDescent="0.15">
      <c r="B332" s="85" t="s">
        <v>302</v>
      </c>
      <c r="C332" s="90" t="s">
        <v>364</v>
      </c>
      <c r="D332" s="161">
        <f>IF(R323="","",R323)</f>
        <v>9</v>
      </c>
      <c r="E332" s="141" t="str">
        <f t="shared" si="104"/>
        <v>-</v>
      </c>
      <c r="F332" s="162">
        <f>IF(P323="","",P323)</f>
        <v>15</v>
      </c>
      <c r="G332" s="498" t="str">
        <f>IF(S323="","",IF(S323="○","×",IF(S323="×","○")))</f>
        <v>○</v>
      </c>
      <c r="H332" s="163">
        <f>IF(R326="","",R326)</f>
        <v>15</v>
      </c>
      <c r="I332" s="141" t="str">
        <f t="shared" si="106"/>
        <v>-</v>
      </c>
      <c r="J332" s="162">
        <f>IF(P326="","",P326)</f>
        <v>9</v>
      </c>
      <c r="K332" s="431" t="str">
        <f>IF(S326="","",IF(S326="○","×",IF(S326="×","○")))</f>
        <v>○</v>
      </c>
      <c r="L332" s="162">
        <f>IF(R329="","",R329)</f>
        <v>15</v>
      </c>
      <c r="M332" s="141" t="str">
        <f t="shared" ref="M332:M337" si="108">IF(L332="","","-")</f>
        <v>-</v>
      </c>
      <c r="N332" s="162">
        <f>IF(P329="","",P329)</f>
        <v>5</v>
      </c>
      <c r="O332" s="431" t="str">
        <f>IF(S329="","",IF(S329="○","×",IF(S329="×","○")))</f>
        <v>○</v>
      </c>
      <c r="P332" s="434"/>
      <c r="Q332" s="435"/>
      <c r="R332" s="435"/>
      <c r="S332" s="436"/>
      <c r="T332" s="140">
        <v>16</v>
      </c>
      <c r="U332" s="141" t="str">
        <f t="shared" si="100"/>
        <v>-</v>
      </c>
      <c r="V332" s="142">
        <v>14</v>
      </c>
      <c r="W332" s="506" t="str">
        <f>IF(T332&lt;&gt;"",IF(T332&gt;V332,IF(T333&gt;V333,"○",IF(T334&gt;V334,"○","×")),IF(T333&gt;V333,IF(T334&gt;V334,"○","×"),"×")),"")</f>
        <v>○</v>
      </c>
      <c r="X332" s="443" t="s">
        <v>418</v>
      </c>
      <c r="Y332" s="444"/>
      <c r="Z332" s="444"/>
      <c r="AA332" s="445"/>
      <c r="AB332" s="105"/>
      <c r="AC332" s="143"/>
      <c r="AD332" s="144"/>
      <c r="AE332" s="145"/>
      <c r="AF332" s="146"/>
      <c r="AG332" s="147"/>
      <c r="AH332" s="144"/>
      <c r="AI332" s="144"/>
      <c r="AJ332" s="147"/>
      <c r="AK332" s="29"/>
      <c r="AL332" s="85" t="s">
        <v>99</v>
      </c>
      <c r="AM332" s="90" t="s">
        <v>355</v>
      </c>
      <c r="AN332" s="161">
        <f>IF(BB323="","",BB323)</f>
        <v>8</v>
      </c>
      <c r="AO332" s="141" t="str">
        <f t="shared" si="105"/>
        <v>-</v>
      </c>
      <c r="AP332" s="162">
        <f>IF(AZ323="","",AZ323)</f>
        <v>15</v>
      </c>
      <c r="AQ332" s="498" t="str">
        <f>IF(BC323="","",IF(BC323="○","×",IF(BC323="×","○")))</f>
        <v>×</v>
      </c>
      <c r="AR332" s="282">
        <f>IF(BB326="","",BB326)</f>
        <v>15</v>
      </c>
      <c r="AS332" s="274" t="str">
        <f t="shared" si="107"/>
        <v>-</v>
      </c>
      <c r="AT332" s="283">
        <f>IF(AZ326="","",AZ326)</f>
        <v>0</v>
      </c>
      <c r="AU332" s="536" t="str">
        <f>IF(BC326="","",IF(BC326="○","×",IF(BC326="×","○")))</f>
        <v>○</v>
      </c>
      <c r="AV332" s="162">
        <f>IF(BB329="","",BB329)</f>
        <v>6</v>
      </c>
      <c r="AW332" s="141" t="str">
        <f t="shared" ref="AW332:AW337" si="109">IF(AV332="","","-")</f>
        <v>-</v>
      </c>
      <c r="AX332" s="162">
        <f>IF(AZ329="","",AZ329)</f>
        <v>15</v>
      </c>
      <c r="AY332" s="431" t="str">
        <f>IF(BC329="","",IF(BC329="○","×",IF(BC329="×","○")))</f>
        <v>×</v>
      </c>
      <c r="AZ332" s="434"/>
      <c r="BA332" s="435"/>
      <c r="BB332" s="435"/>
      <c r="BC332" s="436"/>
      <c r="BD332" s="140">
        <v>15</v>
      </c>
      <c r="BE332" s="141" t="str">
        <f t="shared" si="103"/>
        <v>-</v>
      </c>
      <c r="BF332" s="142">
        <v>10</v>
      </c>
      <c r="BG332" s="506" t="str">
        <f>IF(BD332&lt;&gt;"",IF(BD332&gt;BF332,IF(BD333&gt;BF333,"○",IF(BD334&gt;BF334,"○","×")),IF(BD333&gt;BF333,IF(BD334&gt;BF334,"○","×"),"×")),"")</f>
        <v>○</v>
      </c>
      <c r="BH332" s="443" t="s">
        <v>420</v>
      </c>
      <c r="BI332" s="444"/>
      <c r="BJ332" s="444"/>
      <c r="BK332" s="445"/>
      <c r="BL332" s="105"/>
      <c r="BM332" s="143"/>
      <c r="BN332" s="144"/>
      <c r="BO332" s="145"/>
      <c r="BP332" s="146"/>
      <c r="BQ332" s="147"/>
      <c r="BR332" s="144"/>
      <c r="BS332" s="144"/>
      <c r="BT332" s="147"/>
    </row>
    <row r="333" spans="2:72" ht="12" customHeight="1" x14ac:dyDescent="0.15">
      <c r="B333" s="85" t="s">
        <v>301</v>
      </c>
      <c r="C333" s="86" t="s">
        <v>364</v>
      </c>
      <c r="D333" s="138">
        <f>IF(R324="","",R324)</f>
        <v>15</v>
      </c>
      <c r="E333" s="111" t="str">
        <f t="shared" si="104"/>
        <v>-</v>
      </c>
      <c r="F333" s="139">
        <f>IF(P324="","",P324)</f>
        <v>10</v>
      </c>
      <c r="G333" s="499" t="str">
        <f>IF(I330="","",I330)</f>
        <v>-</v>
      </c>
      <c r="H333" s="159">
        <f>IF(R327="","",R327)</f>
        <v>15</v>
      </c>
      <c r="I333" s="111" t="str">
        <f t="shared" si="106"/>
        <v>-</v>
      </c>
      <c r="J333" s="139">
        <f>IF(P327="","",P327)</f>
        <v>7</v>
      </c>
      <c r="K333" s="432" t="str">
        <f>IF(M330="","",M330)</f>
        <v/>
      </c>
      <c r="L333" s="139">
        <f>IF(R330="","",R330)</f>
        <v>15</v>
      </c>
      <c r="M333" s="111" t="str">
        <f t="shared" si="108"/>
        <v>-</v>
      </c>
      <c r="N333" s="139">
        <f>IF(P330="","",P330)</f>
        <v>5</v>
      </c>
      <c r="O333" s="432" t="str">
        <f>IF(Q330="","",Q330)</f>
        <v>-</v>
      </c>
      <c r="P333" s="437"/>
      <c r="Q333" s="438"/>
      <c r="R333" s="438"/>
      <c r="S333" s="439"/>
      <c r="T333" s="110">
        <v>15</v>
      </c>
      <c r="U333" s="111" t="str">
        <f t="shared" si="100"/>
        <v>-</v>
      </c>
      <c r="V333" s="112">
        <v>12</v>
      </c>
      <c r="W333" s="506"/>
      <c r="X333" s="446"/>
      <c r="Y333" s="447"/>
      <c r="Z333" s="447"/>
      <c r="AA333" s="448"/>
      <c r="AB333" s="105"/>
      <c r="AC333" s="115">
        <f>COUNTIF(D332:W334,"○")</f>
        <v>4</v>
      </c>
      <c r="AD333" s="116">
        <f>COUNTIF(D332:W334,"×")</f>
        <v>0</v>
      </c>
      <c r="AE333" s="117">
        <f>(IF((D332&gt;F332),1,0))+(IF((D333&gt;F333),1,0))+(IF((D334&gt;F334),1,0))+(IF((H332&gt;J332),1,0))+(IF((H333&gt;J333),1,0))+(IF((H334&gt;J334),1,0))+(IF((L332&gt;N332),1,0))+(IF((L333&gt;N333),1,0))+(IF((L334&gt;N334),1,0))+(IF((P332&gt;R332),1,0))+(IF((P333&gt;R333),1,0))+(IF((P334&gt;R334),1,0))+(IF((T332&gt;V332),1,0))+(IF((T333&gt;V333),1,0))+(IF((T334&gt;V334),1,0))</f>
        <v>8</v>
      </c>
      <c r="AF333" s="118">
        <f>(IF((D332&lt;F332),1,0))+(IF((D333&lt;F333),1,0))+(IF((D334&lt;F334),1,0))+(IF((H332&lt;J332),1,0))+(IF((H333&lt;J333),1,0))+(IF((H334&lt;J334),1,0))+(IF((L332&lt;N332),1,0))+(IF((L333&lt;N333),1,0))+(IF((L334&lt;N334),1,0))+(IF((P332&lt;R332),1,0))+(IF((P333&lt;R333),1,0))+(IF((P334&lt;R334),1,0))+(IF((T332&lt;V332),1,0))+(IF((T333&lt;V333),1,0))+(IF((T334&lt;V334),1,0))</f>
        <v>1</v>
      </c>
      <c r="AG333" s="128">
        <f>AE333-AF333</f>
        <v>7</v>
      </c>
      <c r="AH333" s="116">
        <f>SUM(D332:D334,H332:H334,L332:L334,P332:P334,T332:T334)</f>
        <v>130</v>
      </c>
      <c r="AI333" s="116">
        <f>SUM(F332:F334,J332:J334,N332:N334,R332:R334,V332:V334)</f>
        <v>87</v>
      </c>
      <c r="AJ333" s="119">
        <f>AH333-AI333</f>
        <v>43</v>
      </c>
      <c r="AK333" s="29"/>
      <c r="AL333" s="85" t="s">
        <v>98</v>
      </c>
      <c r="AM333" s="86" t="s">
        <v>355</v>
      </c>
      <c r="AN333" s="138">
        <f>IF(BB324="","",BB324)</f>
        <v>19</v>
      </c>
      <c r="AO333" s="111" t="str">
        <f t="shared" si="105"/>
        <v>-</v>
      </c>
      <c r="AP333" s="139">
        <f>IF(AZ324="","",AZ324)</f>
        <v>21</v>
      </c>
      <c r="AQ333" s="499" t="str">
        <f>IF(AS330="","",AS330)</f>
        <v>-</v>
      </c>
      <c r="AR333" s="288">
        <f>IF(BB327="","",BB327)</f>
        <v>15</v>
      </c>
      <c r="AS333" s="262" t="str">
        <f t="shared" si="107"/>
        <v>-</v>
      </c>
      <c r="AT333" s="271">
        <f>IF(AZ327="","",AZ327)</f>
        <v>0</v>
      </c>
      <c r="AU333" s="537" t="str">
        <f>IF(AW330="","",AW330)</f>
        <v/>
      </c>
      <c r="AV333" s="139">
        <f>IF(BB330="","",BB330)</f>
        <v>15</v>
      </c>
      <c r="AW333" s="111" t="str">
        <f t="shared" si="109"/>
        <v>-</v>
      </c>
      <c r="AX333" s="139">
        <f>IF(AZ330="","",AZ330)</f>
        <v>17</v>
      </c>
      <c r="AY333" s="432" t="str">
        <f>IF(BA330="","",BA330)</f>
        <v>-</v>
      </c>
      <c r="AZ333" s="437"/>
      <c r="BA333" s="438"/>
      <c r="BB333" s="438"/>
      <c r="BC333" s="439"/>
      <c r="BD333" s="110">
        <v>15</v>
      </c>
      <c r="BE333" s="111" t="str">
        <f t="shared" si="103"/>
        <v>-</v>
      </c>
      <c r="BF333" s="112">
        <v>10</v>
      </c>
      <c r="BG333" s="506"/>
      <c r="BH333" s="446"/>
      <c r="BI333" s="447"/>
      <c r="BJ333" s="447"/>
      <c r="BK333" s="448"/>
      <c r="BL333" s="105"/>
      <c r="BM333" s="115">
        <f>COUNTIF(AN332:BG334,"○")</f>
        <v>2</v>
      </c>
      <c r="BN333" s="116">
        <f>COUNTIF(AN332:BG334,"×")</f>
        <v>2</v>
      </c>
      <c r="BO333" s="117">
        <f>(IF((AN332&gt;AP332),1,0))+(IF((AN333&gt;AP333),1,0))+(IF((AN334&gt;AP334),1,0))+(IF((AR332&gt;AT332),1,0))+(IF((AR333&gt;AT333),1,0))+(IF((AR334&gt;AT334),1,0))+(IF((AV332&gt;AX332),1,0))+(IF((AV333&gt;AX333),1,0))+(IF((AV334&gt;AX334),1,0))+(IF((AZ332&gt;BB332),1,0))+(IF((AZ333&gt;BB333),1,0))+(IF((AZ334&gt;BB334),1,0))+(IF((BD332&gt;BF332),1,0))+(IF((BD333&gt;BF333),1,0))+(IF((BD334&gt;BF334),1,0))</f>
        <v>4</v>
      </c>
      <c r="BP333" s="118">
        <f>(IF((AN332&lt;AP332),1,0))+(IF((AN333&lt;AP333),1,0))+(IF((AN334&lt;AP334),1,0))+(IF((AR332&lt;AT332),1,0))+(IF((AR333&lt;AT333),1,0))+(IF((AR334&lt;AT334),1,0))+(IF((AV332&lt;AX332),1,0))+(IF((AV333&lt;AX333),1,0))+(IF((AV334&lt;AX334),1,0))+(IF((AZ332&lt;BB332),1,0))+(IF((AZ333&lt;BB333),1,0))+(IF((AZ334&lt;BB334),1,0))+(IF((BD332&lt;BF332),1,0))+(IF((BD333&lt;BF333),1,0))+(IF((BD334&lt;BF334),1,0))</f>
        <v>4</v>
      </c>
      <c r="BQ333" s="128">
        <f>BO333-BP333</f>
        <v>0</v>
      </c>
      <c r="BR333" s="116">
        <f>SUM(AN332:AN334,AR332:AR334,AV332:AV334,AZ332:AZ334,BD332:BD334)</f>
        <v>108</v>
      </c>
      <c r="BS333" s="116">
        <f>SUM(AP332:AP334,AT332:AT334,AX332:AX334,BB332:BB334,BF332:BF334)</f>
        <v>88</v>
      </c>
      <c r="BT333" s="119">
        <f>BR333-BS333</f>
        <v>20</v>
      </c>
    </row>
    <row r="334" spans="2:72" ht="12" customHeight="1" x14ac:dyDescent="0.15">
      <c r="B334" s="94"/>
      <c r="C334" s="88" t="s">
        <v>94</v>
      </c>
      <c r="D334" s="138">
        <f>IF(R325="","",R325)</f>
        <v>15</v>
      </c>
      <c r="E334" s="111" t="str">
        <f t="shared" si="104"/>
        <v>-</v>
      </c>
      <c r="F334" s="139">
        <f>IF(P325="","",P325)</f>
        <v>10</v>
      </c>
      <c r="G334" s="499" t="str">
        <f>IF(I331="","",I331)</f>
        <v/>
      </c>
      <c r="H334" s="159" t="str">
        <f>IF(R328="","",R328)</f>
        <v/>
      </c>
      <c r="I334" s="111" t="str">
        <f t="shared" si="106"/>
        <v/>
      </c>
      <c r="J334" s="139" t="str">
        <f>IF(P328="","",P328)</f>
        <v/>
      </c>
      <c r="K334" s="432" t="str">
        <f>IF(M331="","",M331)</f>
        <v/>
      </c>
      <c r="L334" s="139" t="str">
        <f>IF(R331="","",R331)</f>
        <v/>
      </c>
      <c r="M334" s="111" t="str">
        <f t="shared" si="108"/>
        <v/>
      </c>
      <c r="N334" s="139" t="str">
        <f>IF(P331="","",P331)</f>
        <v/>
      </c>
      <c r="O334" s="432" t="str">
        <f>IF(Q331="","",Q331)</f>
        <v/>
      </c>
      <c r="P334" s="437"/>
      <c r="Q334" s="438"/>
      <c r="R334" s="438"/>
      <c r="S334" s="439"/>
      <c r="T334" s="110"/>
      <c r="U334" s="111" t="str">
        <f t="shared" si="100"/>
        <v/>
      </c>
      <c r="V334" s="112"/>
      <c r="W334" s="507"/>
      <c r="X334" s="89">
        <f>AC333</f>
        <v>4</v>
      </c>
      <c r="Y334" s="33" t="s">
        <v>2</v>
      </c>
      <c r="Z334" s="33">
        <f>AD333</f>
        <v>0</v>
      </c>
      <c r="AA334" s="34" t="s">
        <v>1</v>
      </c>
      <c r="AB334" s="105"/>
      <c r="AC334" s="151"/>
      <c r="AD334" s="152"/>
      <c r="AE334" s="153"/>
      <c r="AF334" s="154"/>
      <c r="AG334" s="155"/>
      <c r="AH334" s="152"/>
      <c r="AI334" s="152"/>
      <c r="AJ334" s="155"/>
      <c r="AK334" s="33"/>
      <c r="AL334" s="94"/>
      <c r="AM334" s="88" t="s">
        <v>97</v>
      </c>
      <c r="AN334" s="138" t="str">
        <f>IF(BB325="","",BB325)</f>
        <v/>
      </c>
      <c r="AO334" s="111" t="str">
        <f t="shared" si="105"/>
        <v/>
      </c>
      <c r="AP334" s="139" t="str">
        <f>IF(AZ325="","",AZ325)</f>
        <v/>
      </c>
      <c r="AQ334" s="499" t="str">
        <f>IF(AS331="","",AS331)</f>
        <v/>
      </c>
      <c r="AR334" s="288" t="str">
        <f>IF(BB328="","",BB328)</f>
        <v/>
      </c>
      <c r="AS334" s="262" t="str">
        <f t="shared" si="107"/>
        <v/>
      </c>
      <c r="AT334" s="271" t="str">
        <f>IF(AZ328="","",AZ328)</f>
        <v/>
      </c>
      <c r="AU334" s="537" t="str">
        <f>IF(AW331="","",AW331)</f>
        <v/>
      </c>
      <c r="AV334" s="139" t="str">
        <f>IF(BB331="","",BB331)</f>
        <v/>
      </c>
      <c r="AW334" s="111" t="str">
        <f t="shared" si="109"/>
        <v/>
      </c>
      <c r="AX334" s="139" t="str">
        <f>IF(AZ331="","",AZ331)</f>
        <v/>
      </c>
      <c r="AY334" s="432" t="str">
        <f>IF(BA331="","",BA331)</f>
        <v/>
      </c>
      <c r="AZ334" s="437"/>
      <c r="BA334" s="438"/>
      <c r="BB334" s="438"/>
      <c r="BC334" s="439"/>
      <c r="BD334" s="110"/>
      <c r="BE334" s="111" t="str">
        <f t="shared" si="103"/>
        <v/>
      </c>
      <c r="BF334" s="112"/>
      <c r="BG334" s="507"/>
      <c r="BH334" s="89">
        <f>BM333</f>
        <v>2</v>
      </c>
      <c r="BI334" s="33" t="s">
        <v>2</v>
      </c>
      <c r="BJ334" s="33">
        <f>BN333</f>
        <v>2</v>
      </c>
      <c r="BK334" s="34" t="s">
        <v>1</v>
      </c>
      <c r="BL334" s="105"/>
      <c r="BM334" s="151"/>
      <c r="BN334" s="152"/>
      <c r="BO334" s="153"/>
      <c r="BP334" s="154"/>
      <c r="BQ334" s="155"/>
      <c r="BR334" s="152"/>
      <c r="BS334" s="152"/>
      <c r="BT334" s="155"/>
    </row>
    <row r="335" spans="2:72" ht="12" customHeight="1" x14ac:dyDescent="0.15">
      <c r="B335" s="95" t="s">
        <v>200</v>
      </c>
      <c r="C335" s="96" t="s">
        <v>365</v>
      </c>
      <c r="D335" s="161">
        <f>IF(V323="","",V323)</f>
        <v>15</v>
      </c>
      <c r="E335" s="141" t="str">
        <f t="shared" si="104"/>
        <v>-</v>
      </c>
      <c r="F335" s="162">
        <f>IF(T323="","",T323)</f>
        <v>7</v>
      </c>
      <c r="G335" s="498" t="str">
        <f>IF(W323="","",IF(W323="○","×",IF(W323="×","○")))</f>
        <v>○</v>
      </c>
      <c r="H335" s="163">
        <f>IF(V326="","",V326)</f>
        <v>15</v>
      </c>
      <c r="I335" s="141" t="str">
        <f t="shared" si="106"/>
        <v>-</v>
      </c>
      <c r="J335" s="162">
        <f>IF(T326="","",T326)</f>
        <v>8</v>
      </c>
      <c r="K335" s="431" t="str">
        <f>IF(W326="","",IF(W326="○","×",IF(W326="×","○")))</f>
        <v>○</v>
      </c>
      <c r="L335" s="162">
        <f>IF(V329="","",V329)</f>
        <v>15</v>
      </c>
      <c r="M335" s="141" t="str">
        <f t="shared" si="108"/>
        <v>-</v>
      </c>
      <c r="N335" s="162">
        <f>IF(T329="","",T329)</f>
        <v>8</v>
      </c>
      <c r="O335" s="431" t="str">
        <f>IF(W329="","",IF(W329="○","×",IF(W329="×","○")))</f>
        <v>○</v>
      </c>
      <c r="P335" s="163">
        <f>IF(V332="","",V332)</f>
        <v>14</v>
      </c>
      <c r="Q335" s="141" t="str">
        <f>IF(P335="","","-")</f>
        <v>-</v>
      </c>
      <c r="R335" s="162">
        <f>IF(T332="","",T332)</f>
        <v>16</v>
      </c>
      <c r="S335" s="431" t="str">
        <f>IF(W332="","",IF(W332="○","×",IF(W332="×","○")))</f>
        <v>×</v>
      </c>
      <c r="T335" s="434"/>
      <c r="U335" s="435"/>
      <c r="V335" s="435"/>
      <c r="W335" s="436"/>
      <c r="X335" s="443" t="s">
        <v>419</v>
      </c>
      <c r="Y335" s="444"/>
      <c r="Z335" s="444"/>
      <c r="AA335" s="445"/>
      <c r="AB335" s="105"/>
      <c r="AC335" s="115"/>
      <c r="AD335" s="116"/>
      <c r="AE335" s="117"/>
      <c r="AF335" s="118"/>
      <c r="AG335" s="119"/>
      <c r="AH335" s="116"/>
      <c r="AI335" s="116"/>
      <c r="AJ335" s="119"/>
      <c r="AK335" s="27"/>
      <c r="AL335" s="95" t="s">
        <v>186</v>
      </c>
      <c r="AM335" s="96" t="s">
        <v>183</v>
      </c>
      <c r="AN335" s="161">
        <f>IF(BF323="","",BF323)</f>
        <v>7</v>
      </c>
      <c r="AO335" s="141" t="str">
        <f t="shared" si="105"/>
        <v>-</v>
      </c>
      <c r="AP335" s="162">
        <f>IF(BD323="","",BD323)</f>
        <v>15</v>
      </c>
      <c r="AQ335" s="498" t="str">
        <f>IF(BG323="","",IF(BG323="○","×",IF(BG323="×","○")))</f>
        <v>×</v>
      </c>
      <c r="AR335" s="282">
        <f>IF(BF326="","",BF326)</f>
        <v>15</v>
      </c>
      <c r="AS335" s="274" t="str">
        <f t="shared" si="107"/>
        <v>-</v>
      </c>
      <c r="AT335" s="283">
        <f>IF(BD326="","",BD326)</f>
        <v>0</v>
      </c>
      <c r="AU335" s="536" t="str">
        <f>IF(BG326="","",IF(BG326="○","×",IF(BG326="×","○")))</f>
        <v>○</v>
      </c>
      <c r="AV335" s="162">
        <f>IF(BF329="","",BF329)</f>
        <v>8</v>
      </c>
      <c r="AW335" s="141" t="str">
        <f t="shared" si="109"/>
        <v>-</v>
      </c>
      <c r="AX335" s="162">
        <f>IF(BD329="","",BD329)</f>
        <v>15</v>
      </c>
      <c r="AY335" s="431" t="str">
        <f>IF(BG329="","",IF(BG329="○","×",IF(BG329="×","○")))</f>
        <v>×</v>
      </c>
      <c r="AZ335" s="163">
        <f>IF(BF332="","",BF332)</f>
        <v>10</v>
      </c>
      <c r="BA335" s="141" t="str">
        <f>IF(AZ335="","","-")</f>
        <v>-</v>
      </c>
      <c r="BB335" s="162">
        <f>IF(BD332="","",BD332)</f>
        <v>15</v>
      </c>
      <c r="BC335" s="431" t="str">
        <f>IF(BG332="","",IF(BG332="○","×",IF(BG332="×","○")))</f>
        <v>×</v>
      </c>
      <c r="BD335" s="434"/>
      <c r="BE335" s="435"/>
      <c r="BF335" s="435"/>
      <c r="BG335" s="436"/>
      <c r="BH335" s="443" t="s">
        <v>421</v>
      </c>
      <c r="BI335" s="444"/>
      <c r="BJ335" s="444"/>
      <c r="BK335" s="445"/>
      <c r="BL335" s="105"/>
      <c r="BM335" s="115"/>
      <c r="BN335" s="116"/>
      <c r="BO335" s="117"/>
      <c r="BP335" s="118"/>
      <c r="BQ335" s="119"/>
      <c r="BR335" s="116"/>
      <c r="BS335" s="116"/>
      <c r="BT335" s="119"/>
    </row>
    <row r="336" spans="2:72" ht="12" customHeight="1" x14ac:dyDescent="0.15">
      <c r="B336" s="94" t="s">
        <v>199</v>
      </c>
      <c r="C336" s="86" t="s">
        <v>198</v>
      </c>
      <c r="D336" s="138">
        <f>IF(V324="","",V324)</f>
        <v>15</v>
      </c>
      <c r="E336" s="111" t="str">
        <f t="shared" si="104"/>
        <v>-</v>
      </c>
      <c r="F336" s="139">
        <f>IF(T324="","",T324)</f>
        <v>8</v>
      </c>
      <c r="G336" s="499" t="str">
        <f>IF(I327="","",I327)</f>
        <v/>
      </c>
      <c r="H336" s="159">
        <f>IF(V327="","",V327)</f>
        <v>15</v>
      </c>
      <c r="I336" s="111" t="str">
        <f t="shared" si="106"/>
        <v>-</v>
      </c>
      <c r="J336" s="139">
        <f>IF(T327="","",T327)</f>
        <v>9</v>
      </c>
      <c r="K336" s="432" t="str">
        <f>IF(M333="","",M333)</f>
        <v>-</v>
      </c>
      <c r="L336" s="139">
        <f>IF(V330="","",V330)</f>
        <v>15</v>
      </c>
      <c r="M336" s="111" t="str">
        <f t="shared" si="108"/>
        <v>-</v>
      </c>
      <c r="N336" s="139">
        <f>IF(T330="","",T330)</f>
        <v>5</v>
      </c>
      <c r="O336" s="432" t="str">
        <f>IF(Q333="","",Q333)</f>
        <v/>
      </c>
      <c r="P336" s="159">
        <f>IF(V333="","",V333)</f>
        <v>12</v>
      </c>
      <c r="Q336" s="111" t="str">
        <f>IF(P336="","","-")</f>
        <v>-</v>
      </c>
      <c r="R336" s="139">
        <f>IF(T333="","",T333)</f>
        <v>15</v>
      </c>
      <c r="S336" s="432" t="str">
        <f>IF(U333="","",U333)</f>
        <v>-</v>
      </c>
      <c r="T336" s="437"/>
      <c r="U336" s="438"/>
      <c r="V336" s="438"/>
      <c r="W336" s="439"/>
      <c r="X336" s="446"/>
      <c r="Y336" s="447"/>
      <c r="Z336" s="447"/>
      <c r="AA336" s="448"/>
      <c r="AB336" s="105"/>
      <c r="AC336" s="115">
        <f>COUNTIF(D335:W337,"○")</f>
        <v>3</v>
      </c>
      <c r="AD336" s="116">
        <f>COUNTIF(D335:W337,"×")</f>
        <v>1</v>
      </c>
      <c r="AE336" s="117">
        <f>(IF((D335&gt;F335),1,0))+(IF((D336&gt;F336),1,0))+(IF((D337&gt;F337),1,0))+(IF((H335&gt;J335),1,0))+(IF((H336&gt;J336),1,0))+(IF((H337&gt;J337),1,0))+(IF((L335&gt;N335),1,0))+(IF((L336&gt;N336),1,0))+(IF((L337&gt;N337),1,0))+(IF((P335&gt;R335),1,0))+(IF((P336&gt;R336),1,0))+(IF((P337&gt;R337),1,0))+(IF((T335&gt;V335),1,0))+(IF((T336&gt;V336),1,0))+(IF((T337&gt;V337),1,0))</f>
        <v>6</v>
      </c>
      <c r="AF336" s="118">
        <f>(IF((D335&lt;F335),1,0))+(IF((D336&lt;F336),1,0))+(IF((D337&lt;F337),1,0))+(IF((H335&lt;J335),1,0))+(IF((H336&lt;J336),1,0))+(IF((H337&lt;J337),1,0))+(IF((L335&lt;N335),1,0))+(IF((L336&lt;N336),1,0))+(IF((L337&lt;N337),1,0))+(IF((P335&lt;R335),1,0))+(IF((P336&lt;R336),1,0))+(IF((P337&lt;R337),1,0))+(IF((T335&lt;V335),1,0))+(IF((T336&lt;V336),1,0))+(IF((T337&lt;V337),1,0))</f>
        <v>2</v>
      </c>
      <c r="AG336" s="128">
        <f>AE336-AF336</f>
        <v>4</v>
      </c>
      <c r="AH336" s="116">
        <f>SUM(D335:D337,H335:H337,L335:L337,P335:P337,T335:T337)</f>
        <v>116</v>
      </c>
      <c r="AI336" s="116">
        <f>SUM(F335:F337,J335:J337,N335:N337,R335:R337,V335:V337)</f>
        <v>76</v>
      </c>
      <c r="AJ336" s="119">
        <f>AH336-AI336</f>
        <v>40</v>
      </c>
      <c r="AK336" s="27"/>
      <c r="AL336" s="94" t="s">
        <v>185</v>
      </c>
      <c r="AM336" s="86" t="s">
        <v>183</v>
      </c>
      <c r="AN336" s="138">
        <f>IF(BF324="","",BF324)</f>
        <v>3</v>
      </c>
      <c r="AO336" s="111" t="str">
        <f t="shared" si="105"/>
        <v>-</v>
      </c>
      <c r="AP336" s="139">
        <f>IF(BD324="","",BD324)</f>
        <v>15</v>
      </c>
      <c r="AQ336" s="499" t="str">
        <f>IF(AS327="","",AS327)</f>
        <v/>
      </c>
      <c r="AR336" s="288">
        <f>IF(BF327="","",BF327)</f>
        <v>15</v>
      </c>
      <c r="AS336" s="262" t="str">
        <f t="shared" si="107"/>
        <v>-</v>
      </c>
      <c r="AT336" s="271">
        <f>IF(BD327="","",BD327)</f>
        <v>0</v>
      </c>
      <c r="AU336" s="537" t="str">
        <f>IF(AW333="","",AW333)</f>
        <v>-</v>
      </c>
      <c r="AV336" s="139">
        <f>IF(BF330="","",BF330)</f>
        <v>5</v>
      </c>
      <c r="AW336" s="111" t="str">
        <f t="shared" si="109"/>
        <v>-</v>
      </c>
      <c r="AX336" s="139">
        <f>IF(BD330="","",BD330)</f>
        <v>15</v>
      </c>
      <c r="AY336" s="432" t="str">
        <f>IF(BA333="","",BA333)</f>
        <v/>
      </c>
      <c r="AZ336" s="159">
        <f>IF(BF333="","",BF333)</f>
        <v>10</v>
      </c>
      <c r="BA336" s="111" t="str">
        <f>IF(AZ336="","","-")</f>
        <v>-</v>
      </c>
      <c r="BB336" s="139">
        <f>IF(BD333="","",BD333)</f>
        <v>15</v>
      </c>
      <c r="BC336" s="432" t="str">
        <f>IF(BE333="","",BE333)</f>
        <v>-</v>
      </c>
      <c r="BD336" s="437"/>
      <c r="BE336" s="438"/>
      <c r="BF336" s="438"/>
      <c r="BG336" s="439"/>
      <c r="BH336" s="446"/>
      <c r="BI336" s="447"/>
      <c r="BJ336" s="447"/>
      <c r="BK336" s="448"/>
      <c r="BL336" s="105"/>
      <c r="BM336" s="115">
        <f>COUNTIF(AN335:BG337,"○")</f>
        <v>1</v>
      </c>
      <c r="BN336" s="116">
        <f>COUNTIF(AN335:BG337,"×")</f>
        <v>3</v>
      </c>
      <c r="BO336" s="117">
        <f>(IF((AN335&gt;AP335),1,0))+(IF((AN336&gt;AP336),1,0))+(IF((AN337&gt;AP337),1,0))+(IF((AR335&gt;AT335),1,0))+(IF((AR336&gt;AT336),1,0))+(IF((AR337&gt;AT337),1,0))+(IF((AV335&gt;AX335),1,0))+(IF((AV336&gt;AX336),1,0))+(IF((AV337&gt;AX337),1,0))+(IF((AZ335&gt;BB335),1,0))+(IF((AZ336&gt;BB336),1,0))+(IF((AZ337&gt;BB337),1,0))+(IF((BD335&gt;BF335),1,0))+(IF((BD336&gt;BF336),1,0))+(IF((BD337&gt;BF337),1,0))</f>
        <v>2</v>
      </c>
      <c r="BP336" s="118">
        <f>(IF((AN335&lt;AP335),1,0))+(IF((AN336&lt;AP336),1,0))+(IF((AN337&lt;AP337),1,0))+(IF((AR335&lt;AT335),1,0))+(IF((AR336&lt;AT336),1,0))+(IF((AR337&lt;AT337),1,0))+(IF((AV335&lt;AX335),1,0))+(IF((AV336&lt;AX336),1,0))+(IF((AV337&lt;AX337),1,0))+(IF((AZ335&lt;BB335),1,0))+(IF((AZ336&lt;BB336),1,0))+(IF((AZ337&lt;BB337),1,0))+(IF((BD335&lt;BF335),1,0))+(IF((BD336&lt;BF336),1,0))+(IF((BD337&lt;BF337),1,0))</f>
        <v>6</v>
      </c>
      <c r="BQ336" s="128">
        <f>BO336-BP336</f>
        <v>-4</v>
      </c>
      <c r="BR336" s="116">
        <f>SUM(AN335:AN337,AR335:AR337,AV335:AV337,AZ335:AZ337,BD335:BD337)</f>
        <v>73</v>
      </c>
      <c r="BS336" s="116">
        <f>SUM(AP335:AP337,AT335:AT337,AX335:AX337,BB335:BB337,BF335:BF337)</f>
        <v>90</v>
      </c>
      <c r="BT336" s="119">
        <f>BR336-BS336</f>
        <v>-17</v>
      </c>
    </row>
    <row r="337" spans="2:72" ht="12" customHeight="1" thickBot="1" x14ac:dyDescent="0.2">
      <c r="B337" s="99"/>
      <c r="C337" s="100" t="s">
        <v>97</v>
      </c>
      <c r="D337" s="164" t="str">
        <f>IF(V325="","",V325)</f>
        <v/>
      </c>
      <c r="E337" s="165" t="str">
        <f t="shared" si="104"/>
        <v/>
      </c>
      <c r="F337" s="166" t="str">
        <f>IF(T325="","",T325)</f>
        <v/>
      </c>
      <c r="G337" s="500" t="str">
        <f>IF(I328="","",I328)</f>
        <v/>
      </c>
      <c r="H337" s="167" t="str">
        <f>IF(V328="","",V328)</f>
        <v/>
      </c>
      <c r="I337" s="165" t="str">
        <f t="shared" si="106"/>
        <v/>
      </c>
      <c r="J337" s="166" t="str">
        <f>IF(T328="","",T328)</f>
        <v/>
      </c>
      <c r="K337" s="486" t="str">
        <f>IF(M334="","",M334)</f>
        <v/>
      </c>
      <c r="L337" s="166" t="str">
        <f>IF(V331="","",V331)</f>
        <v/>
      </c>
      <c r="M337" s="165" t="str">
        <f t="shared" si="108"/>
        <v/>
      </c>
      <c r="N337" s="166" t="str">
        <f>IF(T331="","",T331)</f>
        <v/>
      </c>
      <c r="O337" s="486" t="str">
        <f>IF(Q334="","",Q334)</f>
        <v/>
      </c>
      <c r="P337" s="167" t="str">
        <f>IF(V334="","",V334)</f>
        <v/>
      </c>
      <c r="Q337" s="165" t="str">
        <f>IF(P337="","","-")</f>
        <v/>
      </c>
      <c r="R337" s="166" t="str">
        <f>IF(T334="","",T334)</f>
        <v/>
      </c>
      <c r="S337" s="486" t="str">
        <f>IF(U334="","",U334)</f>
        <v/>
      </c>
      <c r="T337" s="489"/>
      <c r="U337" s="490"/>
      <c r="V337" s="490"/>
      <c r="W337" s="501"/>
      <c r="X337" s="101">
        <f>AC336</f>
        <v>3</v>
      </c>
      <c r="Y337" s="36" t="s">
        <v>2</v>
      </c>
      <c r="Z337" s="36">
        <f>AD336</f>
        <v>1</v>
      </c>
      <c r="AA337" s="37" t="s">
        <v>1</v>
      </c>
      <c r="AB337" s="105"/>
      <c r="AC337" s="151"/>
      <c r="AD337" s="152"/>
      <c r="AE337" s="153"/>
      <c r="AF337" s="154"/>
      <c r="AG337" s="155"/>
      <c r="AH337" s="152"/>
      <c r="AI337" s="152"/>
      <c r="AJ337" s="155"/>
      <c r="AK337" s="27"/>
      <c r="AL337" s="99"/>
      <c r="AM337" s="100" t="s">
        <v>313</v>
      </c>
      <c r="AN337" s="164" t="str">
        <f>IF(BF325="","",BF325)</f>
        <v/>
      </c>
      <c r="AO337" s="165" t="str">
        <f t="shared" si="105"/>
        <v/>
      </c>
      <c r="AP337" s="166" t="str">
        <f>IF(BD325="","",BD325)</f>
        <v/>
      </c>
      <c r="AQ337" s="500" t="str">
        <f>IF(AS328="","",AS328)</f>
        <v/>
      </c>
      <c r="AR337" s="385" t="str">
        <f>IF(BF328="","",BF328)</f>
        <v/>
      </c>
      <c r="AS337" s="276" t="str">
        <f t="shared" si="107"/>
        <v/>
      </c>
      <c r="AT337" s="277" t="str">
        <f>IF(BD328="","",BD328)</f>
        <v/>
      </c>
      <c r="AU337" s="556" t="str">
        <f>IF(AW334="","",AW334)</f>
        <v/>
      </c>
      <c r="AV337" s="166" t="str">
        <f>IF(BF331="","",BF331)</f>
        <v/>
      </c>
      <c r="AW337" s="165" t="str">
        <f t="shared" si="109"/>
        <v/>
      </c>
      <c r="AX337" s="166" t="str">
        <f>IF(BD331="","",BD331)</f>
        <v/>
      </c>
      <c r="AY337" s="486" t="str">
        <f>IF(BA334="","",BA334)</f>
        <v/>
      </c>
      <c r="AZ337" s="167" t="str">
        <f>IF(BF334="","",BF334)</f>
        <v/>
      </c>
      <c r="BA337" s="165" t="str">
        <f>IF(AZ337="","","-")</f>
        <v/>
      </c>
      <c r="BB337" s="166" t="str">
        <f>IF(BD334="","",BD334)</f>
        <v/>
      </c>
      <c r="BC337" s="486" t="str">
        <f>IF(BE334="","",BE334)</f>
        <v/>
      </c>
      <c r="BD337" s="489"/>
      <c r="BE337" s="490"/>
      <c r="BF337" s="490"/>
      <c r="BG337" s="501"/>
      <c r="BH337" s="101">
        <f>BM336</f>
        <v>1</v>
      </c>
      <c r="BI337" s="36" t="s">
        <v>2</v>
      </c>
      <c r="BJ337" s="36">
        <f>BN336</f>
        <v>3</v>
      </c>
      <c r="BK337" s="37" t="s">
        <v>1</v>
      </c>
      <c r="BL337" s="105"/>
      <c r="BM337" s="151"/>
      <c r="BN337" s="152"/>
      <c r="BO337" s="153"/>
      <c r="BP337" s="154"/>
      <c r="BQ337" s="155"/>
      <c r="BR337" s="152"/>
      <c r="BS337" s="152"/>
      <c r="BT337" s="155"/>
    </row>
    <row r="339" spans="2:72" ht="15" customHeight="1" x14ac:dyDescent="0.15"/>
    <row r="340" spans="2:72" ht="15" customHeight="1" x14ac:dyDescent="0.15"/>
    <row r="341" spans="2:72" ht="15" customHeight="1" x14ac:dyDescent="0.15"/>
    <row r="342" spans="2:72" ht="15" customHeight="1" x14ac:dyDescent="0.15"/>
    <row r="343" spans="2:72" ht="15" customHeight="1" x14ac:dyDescent="0.15"/>
    <row r="344" spans="2:72" ht="15" customHeight="1" x14ac:dyDescent="0.15"/>
    <row r="345" spans="2:72" ht="18" customHeight="1" x14ac:dyDescent="0.15">
      <c r="B345" s="1" t="s">
        <v>435</v>
      </c>
    </row>
    <row r="346" spans="2:72" ht="18" customHeight="1" x14ac:dyDescent="0.15"/>
    <row r="347" spans="2:72" ht="18" customHeight="1" x14ac:dyDescent="0.15"/>
    <row r="348" spans="2:72" ht="18" customHeight="1" x14ac:dyDescent="0.15"/>
    <row r="349" spans="2:72" ht="18" customHeight="1" x14ac:dyDescent="0.15"/>
    <row r="350" spans="2:72" ht="18" customHeight="1" x14ac:dyDescent="0.15"/>
    <row r="351" spans="2:72" ht="18" customHeight="1" x14ac:dyDescent="0.15"/>
    <row r="352" spans="2:72" ht="18" customHeight="1" x14ac:dyDescent="0.15"/>
    <row r="353" spans="1:2" ht="18" customHeight="1" x14ac:dyDescent="0.15"/>
    <row r="354" spans="1:2" ht="18" customHeight="1" x14ac:dyDescent="0.15"/>
    <row r="355" spans="1:2" ht="18" customHeight="1" x14ac:dyDescent="0.15"/>
    <row r="356" spans="1:2" ht="18" customHeight="1" x14ac:dyDescent="0.15"/>
    <row r="357" spans="1:2" ht="18" customHeight="1" x14ac:dyDescent="0.15"/>
    <row r="358" spans="1:2" ht="18" customHeight="1" x14ac:dyDescent="0.15"/>
    <row r="359" spans="1:2" ht="24" customHeight="1" x14ac:dyDescent="0.15"/>
    <row r="360" spans="1:2" ht="24" customHeight="1" x14ac:dyDescent="0.15">
      <c r="A360" s="387"/>
      <c r="B360" s="387" t="s">
        <v>409</v>
      </c>
    </row>
    <row r="361" spans="1:2" ht="24" customHeight="1" x14ac:dyDescent="0.15">
      <c r="A361" s="387"/>
      <c r="B361" s="387" t="s">
        <v>431</v>
      </c>
    </row>
    <row r="362" spans="1:2" ht="24" customHeight="1" x14ac:dyDescent="0.15">
      <c r="A362" s="387"/>
      <c r="B362" s="387" t="s">
        <v>412</v>
      </c>
    </row>
    <row r="363" spans="1:2" ht="24" customHeight="1" x14ac:dyDescent="0.15">
      <c r="A363" s="387"/>
      <c r="B363" s="387" t="s">
        <v>436</v>
      </c>
    </row>
    <row r="364" spans="1:2" ht="24" customHeight="1" x14ac:dyDescent="0.15">
      <c r="A364" s="387"/>
      <c r="B364" s="387" t="s">
        <v>437</v>
      </c>
    </row>
    <row r="365" spans="1:2" ht="24" customHeight="1" x14ac:dyDescent="0.15">
      <c r="A365" s="387"/>
      <c r="B365" s="387" t="s">
        <v>438</v>
      </c>
    </row>
    <row r="366" spans="1:2" ht="24" customHeight="1" x14ac:dyDescent="0.15">
      <c r="A366" s="387"/>
      <c r="B366" s="387" t="s">
        <v>447</v>
      </c>
    </row>
    <row r="367" spans="1:2" ht="24" customHeight="1" x14ac:dyDescent="0.15">
      <c r="A367" s="387"/>
      <c r="B367" s="387" t="s">
        <v>439</v>
      </c>
    </row>
    <row r="368" spans="1:2" ht="24" customHeight="1" x14ac:dyDescent="0.15">
      <c r="A368" s="387"/>
      <c r="B368" s="387" t="s">
        <v>440</v>
      </c>
    </row>
    <row r="369" spans="1:39" ht="24" customHeight="1" x14ac:dyDescent="0.15">
      <c r="A369" s="387"/>
      <c r="B369" s="387"/>
    </row>
    <row r="370" spans="1:39" ht="24" customHeight="1" x14ac:dyDescent="0.15">
      <c r="A370" s="387"/>
      <c r="B370" s="387" t="s">
        <v>432</v>
      </c>
    </row>
    <row r="371" spans="1:39" ht="24" customHeight="1" x14ac:dyDescent="0.15">
      <c r="A371" s="387"/>
      <c r="B371" s="387" t="s">
        <v>433</v>
      </c>
    </row>
    <row r="372" spans="1:39" ht="24" customHeight="1" x14ac:dyDescent="0.15">
      <c r="A372" s="387"/>
      <c r="B372" s="387" t="s">
        <v>434</v>
      </c>
    </row>
    <row r="373" spans="1:39" ht="24" customHeight="1" x14ac:dyDescent="0.15">
      <c r="A373" s="387"/>
      <c r="B373" s="387" t="s">
        <v>441</v>
      </c>
    </row>
    <row r="374" spans="1:39" ht="24" customHeight="1" x14ac:dyDescent="0.15">
      <c r="A374" s="387"/>
      <c r="B374" s="387"/>
    </row>
    <row r="375" spans="1:39" ht="24" customHeight="1" x14ac:dyDescent="0.15">
      <c r="B375" s="387" t="s">
        <v>442</v>
      </c>
    </row>
    <row r="376" spans="1:39" ht="24" customHeight="1" x14ac:dyDescent="0.15">
      <c r="B376" s="387" t="s">
        <v>443</v>
      </c>
    </row>
    <row r="377" spans="1:39" ht="24" customHeight="1" x14ac:dyDescent="0.15">
      <c r="B377" s="387" t="s">
        <v>445</v>
      </c>
    </row>
    <row r="378" spans="1:39" ht="24" customHeight="1" x14ac:dyDescent="0.15">
      <c r="B378" s="387" t="s">
        <v>444</v>
      </c>
    </row>
    <row r="379" spans="1:39" s="387" customFormat="1" ht="24" customHeight="1" x14ac:dyDescent="0.15">
      <c r="AM379" s="387" t="s">
        <v>446</v>
      </c>
    </row>
    <row r="380" spans="1:39" s="387" customFormat="1" ht="24" customHeight="1" x14ac:dyDescent="0.15"/>
    <row r="381" spans="1:39" ht="24" customHeight="1" x14ac:dyDescent="0.15"/>
    <row r="382" spans="1:39" ht="24" customHeight="1" x14ac:dyDescent="0.15"/>
    <row r="383" spans="1:39" ht="24" customHeight="1" x14ac:dyDescent="0.15"/>
    <row r="384" spans="1:39" ht="24" customHeight="1" x14ac:dyDescent="0.15"/>
    <row r="385" ht="24" customHeight="1" x14ac:dyDescent="0.15"/>
    <row r="386" ht="24" customHeight="1" x14ac:dyDescent="0.15"/>
    <row r="387" ht="24" customHeight="1" x14ac:dyDescent="0.15"/>
    <row r="388" ht="24" customHeight="1" x14ac:dyDescent="0.15"/>
    <row r="389" ht="24" customHeight="1" x14ac:dyDescent="0.15"/>
    <row r="390" ht="24" customHeight="1" x14ac:dyDescent="0.15"/>
    <row r="391" ht="24" customHeight="1" x14ac:dyDescent="0.15"/>
    <row r="392" ht="24" customHeight="1" x14ac:dyDescent="0.15"/>
    <row r="393" ht="24" customHeight="1" x14ac:dyDescent="0.15"/>
    <row r="394" ht="24" customHeight="1" x14ac:dyDescent="0.15"/>
    <row r="395" ht="24" customHeight="1" x14ac:dyDescent="0.15"/>
    <row r="396" ht="24" customHeight="1" x14ac:dyDescent="0.15"/>
    <row r="397" ht="24" customHeight="1" x14ac:dyDescent="0.15"/>
    <row r="398" ht="24" customHeight="1" x14ac:dyDescent="0.15"/>
    <row r="399" ht="24" customHeight="1" x14ac:dyDescent="0.15"/>
    <row r="400" ht="18" customHeight="1" x14ac:dyDescent="0.15"/>
    <row r="401" ht="18" customHeight="1" x14ac:dyDescent="0.15"/>
    <row r="402" ht="18" customHeight="1" x14ac:dyDescent="0.15"/>
    <row r="403" ht="18" customHeight="1" x14ac:dyDescent="0.15"/>
    <row r="404" ht="18" customHeight="1" x14ac:dyDescent="0.15"/>
    <row r="405" ht="18" customHeight="1" x14ac:dyDescent="0.15"/>
    <row r="406" ht="18" customHeight="1" x14ac:dyDescent="0.15"/>
    <row r="407" ht="18" customHeight="1" x14ac:dyDescent="0.15"/>
    <row r="408" ht="18" customHeight="1" x14ac:dyDescent="0.15"/>
    <row r="409" ht="18" customHeight="1" x14ac:dyDescent="0.15"/>
    <row r="410" ht="18" customHeight="1" x14ac:dyDescent="0.15"/>
    <row r="411" ht="18" customHeight="1" x14ac:dyDescent="0.15"/>
    <row r="412" ht="18" customHeight="1" x14ac:dyDescent="0.15"/>
    <row r="413" ht="18" customHeight="1" x14ac:dyDescent="0.15"/>
    <row r="414" ht="18" customHeight="1" x14ac:dyDescent="0.15"/>
    <row r="415" ht="18" customHeight="1" x14ac:dyDescent="0.15"/>
    <row r="416" ht="18" customHeight="1" x14ac:dyDescent="0.15"/>
    <row r="417" ht="18" customHeight="1" x14ac:dyDescent="0.15"/>
    <row r="418" ht="18" customHeight="1" x14ac:dyDescent="0.15"/>
    <row r="419" ht="18" customHeight="1" x14ac:dyDescent="0.15"/>
    <row r="420" ht="18" customHeight="1" x14ac:dyDescent="0.15"/>
    <row r="421" ht="18" customHeight="1" x14ac:dyDescent="0.15"/>
  </sheetData>
  <mergeCells count="1067">
    <mergeCell ref="AR279:AU281"/>
    <mergeCell ref="BD279:BG280"/>
    <mergeCell ref="AY255:AY257"/>
    <mergeCell ref="AZ255:BC257"/>
    <mergeCell ref="BD255:BG256"/>
    <mergeCell ref="AN194:AQ194"/>
    <mergeCell ref="AR194:AU194"/>
    <mergeCell ref="AV194:AY194"/>
    <mergeCell ref="AZ194:BC194"/>
    <mergeCell ref="BD194:BG194"/>
    <mergeCell ref="U140:AB140"/>
    <mergeCell ref="U142:AB142"/>
    <mergeCell ref="AC142:AK142"/>
    <mergeCell ref="U143:AB143"/>
    <mergeCell ref="AC143:AK143"/>
    <mergeCell ref="X316:AE316"/>
    <mergeCell ref="X318:AE318"/>
    <mergeCell ref="X319:AE319"/>
    <mergeCell ref="AD219:AK219"/>
    <mergeCell ref="AD220:AK220"/>
    <mergeCell ref="AD222:AK222"/>
    <mergeCell ref="AD223:AK223"/>
    <mergeCell ref="V219:AC219"/>
    <mergeCell ref="V220:AC220"/>
    <mergeCell ref="V222:AC222"/>
    <mergeCell ref="AA289:AC289"/>
    <mergeCell ref="AD289:AF289"/>
    <mergeCell ref="Y274:Z274"/>
    <mergeCell ref="AA274:AC274"/>
    <mergeCell ref="AD274:AF274"/>
    <mergeCell ref="T164:W164"/>
    <mergeCell ref="R319:W319"/>
    <mergeCell ref="X305:AA305"/>
    <mergeCell ref="S276:S278"/>
    <mergeCell ref="BC329:BC331"/>
    <mergeCell ref="BG329:BG331"/>
    <mergeCell ref="BG332:BG334"/>
    <mergeCell ref="BM321:BN321"/>
    <mergeCell ref="BO321:BQ321"/>
    <mergeCell ref="BR321:BT321"/>
    <mergeCell ref="AU323:AU325"/>
    <mergeCell ref="AY323:AY325"/>
    <mergeCell ref="BC323:BC325"/>
    <mergeCell ref="BG323:BG325"/>
    <mergeCell ref="O326:O328"/>
    <mergeCell ref="S326:S328"/>
    <mergeCell ref="W326:W328"/>
    <mergeCell ref="S329:S331"/>
    <mergeCell ref="W329:W331"/>
    <mergeCell ref="W332:W334"/>
    <mergeCell ref="AC321:AD321"/>
    <mergeCell ref="AE321:AG321"/>
    <mergeCell ref="AH321:AJ321"/>
    <mergeCell ref="AR326:AU328"/>
    <mergeCell ref="BH326:BK327"/>
    <mergeCell ref="S323:S325"/>
    <mergeCell ref="W323:W325"/>
    <mergeCell ref="BC326:BC328"/>
    <mergeCell ref="AY326:AY328"/>
    <mergeCell ref="BG326:BG328"/>
    <mergeCell ref="AQ282:AQ284"/>
    <mergeCell ref="AU282:AU284"/>
    <mergeCell ref="AV282:AY284"/>
    <mergeCell ref="BD282:BG283"/>
    <mergeCell ref="AQ279:AQ281"/>
    <mergeCell ref="BI274:BJ274"/>
    <mergeCell ref="BK274:BM274"/>
    <mergeCell ref="BN274:BP274"/>
    <mergeCell ref="BI259:BJ259"/>
    <mergeCell ref="BK259:BM259"/>
    <mergeCell ref="BN259:BP259"/>
    <mergeCell ref="AU261:AU263"/>
    <mergeCell ref="AY261:AY263"/>
    <mergeCell ref="BC261:BC263"/>
    <mergeCell ref="K261:K263"/>
    <mergeCell ref="O261:O263"/>
    <mergeCell ref="S261:S263"/>
    <mergeCell ref="O264:O266"/>
    <mergeCell ref="S264:S266"/>
    <mergeCell ref="S267:S269"/>
    <mergeCell ref="K246:K248"/>
    <mergeCell ref="O246:O248"/>
    <mergeCell ref="S246:S248"/>
    <mergeCell ref="O249:O251"/>
    <mergeCell ref="S249:S251"/>
    <mergeCell ref="S252:S254"/>
    <mergeCell ref="AY249:AY251"/>
    <mergeCell ref="BC249:BC251"/>
    <mergeCell ref="BC252:BC254"/>
    <mergeCell ref="AV274:AY274"/>
    <mergeCell ref="AZ274:BC274"/>
    <mergeCell ref="BD274:BG274"/>
    <mergeCell ref="BD270:BG271"/>
    <mergeCell ref="BD264:BG265"/>
    <mergeCell ref="BD261:BG262"/>
    <mergeCell ref="AQ255:AQ257"/>
    <mergeCell ref="AU255:AU257"/>
    <mergeCell ref="BI244:BJ244"/>
    <mergeCell ref="BK244:BM244"/>
    <mergeCell ref="BN244:BP244"/>
    <mergeCell ref="AU246:AU248"/>
    <mergeCell ref="AY246:AY248"/>
    <mergeCell ref="BC246:BC248"/>
    <mergeCell ref="O234:O236"/>
    <mergeCell ref="S234:S236"/>
    <mergeCell ref="S237:S239"/>
    <mergeCell ref="BI229:BJ229"/>
    <mergeCell ref="BK229:BM229"/>
    <mergeCell ref="BN229:BP229"/>
    <mergeCell ref="AU231:AU233"/>
    <mergeCell ref="AY231:AY233"/>
    <mergeCell ref="BC231:BC233"/>
    <mergeCell ref="AY234:AY236"/>
    <mergeCell ref="BC202:BC204"/>
    <mergeCell ref="Y229:Z229"/>
    <mergeCell ref="AA229:AC229"/>
    <mergeCell ref="AD229:AF229"/>
    <mergeCell ref="BD246:BG247"/>
    <mergeCell ref="BD245:BG245"/>
    <mergeCell ref="AQ240:AQ242"/>
    <mergeCell ref="AU240:AU242"/>
    <mergeCell ref="AY240:AY242"/>
    <mergeCell ref="AZ240:BC242"/>
    <mergeCell ref="BD240:BG241"/>
    <mergeCell ref="Y244:Z244"/>
    <mergeCell ref="AA244:AC244"/>
    <mergeCell ref="AD244:AF244"/>
    <mergeCell ref="BC234:BC236"/>
    <mergeCell ref="BC237:BC239"/>
    <mergeCell ref="BI194:BJ194"/>
    <mergeCell ref="BK194:BM194"/>
    <mergeCell ref="BN194:BP194"/>
    <mergeCell ref="AU196:AU198"/>
    <mergeCell ref="AY196:AY198"/>
    <mergeCell ref="BC196:BC198"/>
    <mergeCell ref="AY199:AY201"/>
    <mergeCell ref="BC187:BC189"/>
    <mergeCell ref="Y194:Z194"/>
    <mergeCell ref="AA194:AC194"/>
    <mergeCell ref="AD194:AF194"/>
    <mergeCell ref="K196:K198"/>
    <mergeCell ref="O196:O198"/>
    <mergeCell ref="S196:S198"/>
    <mergeCell ref="BD231:BG232"/>
    <mergeCell ref="BD230:BG230"/>
    <mergeCell ref="AQ205:AQ207"/>
    <mergeCell ref="AU205:AU207"/>
    <mergeCell ref="AY205:AY207"/>
    <mergeCell ref="AZ205:BC207"/>
    <mergeCell ref="BD205:BG206"/>
    <mergeCell ref="AQ202:AQ204"/>
    <mergeCell ref="AU202:AU204"/>
    <mergeCell ref="AV202:AY204"/>
    <mergeCell ref="BD202:BG203"/>
    <mergeCell ref="T195:W195"/>
    <mergeCell ref="AN195:AQ195"/>
    <mergeCell ref="AR195:AU195"/>
    <mergeCell ref="AV195:AY195"/>
    <mergeCell ref="AZ195:BC195"/>
    <mergeCell ref="BD195:BG195"/>
    <mergeCell ref="AL194:AM195"/>
    <mergeCell ref="BI164:BJ164"/>
    <mergeCell ref="BK164:BM164"/>
    <mergeCell ref="BN164:BP164"/>
    <mergeCell ref="AU166:AU168"/>
    <mergeCell ref="AY166:AY168"/>
    <mergeCell ref="BC166:BC168"/>
    <mergeCell ref="O154:O156"/>
    <mergeCell ref="S154:S156"/>
    <mergeCell ref="S157:S159"/>
    <mergeCell ref="AQ169:AQ171"/>
    <mergeCell ref="AR169:AU171"/>
    <mergeCell ref="BD169:BG170"/>
    <mergeCell ref="AY169:AY171"/>
    <mergeCell ref="BC169:BC171"/>
    <mergeCell ref="AN166:AQ168"/>
    <mergeCell ref="BD166:BG167"/>
    <mergeCell ref="O184:O186"/>
    <mergeCell ref="S184:S186"/>
    <mergeCell ref="BI179:BJ179"/>
    <mergeCell ref="BK179:BM179"/>
    <mergeCell ref="BN179:BP179"/>
    <mergeCell ref="AU181:AU183"/>
    <mergeCell ref="AY181:AY183"/>
    <mergeCell ref="BC181:BC183"/>
    <mergeCell ref="AY184:AY186"/>
    <mergeCell ref="Y179:Z179"/>
    <mergeCell ref="AA179:AC179"/>
    <mergeCell ref="AD179:AF179"/>
    <mergeCell ref="O181:O183"/>
    <mergeCell ref="S181:S183"/>
    <mergeCell ref="BC172:BC174"/>
    <mergeCell ref="AQ184:AQ186"/>
    <mergeCell ref="BI149:BJ149"/>
    <mergeCell ref="BK149:BM149"/>
    <mergeCell ref="BN149:BP149"/>
    <mergeCell ref="AU151:AU153"/>
    <mergeCell ref="AY151:AY153"/>
    <mergeCell ref="BC151:BC153"/>
    <mergeCell ref="AY154:AY156"/>
    <mergeCell ref="BC108:BC110"/>
    <mergeCell ref="Y149:Z149"/>
    <mergeCell ref="AA149:AC149"/>
    <mergeCell ref="AD149:AF149"/>
    <mergeCell ref="K151:K153"/>
    <mergeCell ref="O151:O153"/>
    <mergeCell ref="S151:S153"/>
    <mergeCell ref="AC139:AK139"/>
    <mergeCell ref="AC140:AK140"/>
    <mergeCell ref="BC93:BC95"/>
    <mergeCell ref="BI100:BJ100"/>
    <mergeCell ref="BK100:BM100"/>
    <mergeCell ref="BN100:BP100"/>
    <mergeCell ref="AU102:AU104"/>
    <mergeCell ref="AY102:AY104"/>
    <mergeCell ref="BC102:BC104"/>
    <mergeCell ref="O120:O122"/>
    <mergeCell ref="S120:S122"/>
    <mergeCell ref="S123:S125"/>
    <mergeCell ref="AQ154:AQ156"/>
    <mergeCell ref="AR154:AU156"/>
    <mergeCell ref="BD154:BG155"/>
    <mergeCell ref="BC154:BC156"/>
    <mergeCell ref="AN151:AQ153"/>
    <mergeCell ref="BD151:BG152"/>
    <mergeCell ref="BI85:BJ85"/>
    <mergeCell ref="BK85:BM85"/>
    <mergeCell ref="BN85:BP85"/>
    <mergeCell ref="AU87:AU89"/>
    <mergeCell ref="AY87:AY89"/>
    <mergeCell ref="BC87:BC89"/>
    <mergeCell ref="AY90:AY92"/>
    <mergeCell ref="O105:O107"/>
    <mergeCell ref="S105:S107"/>
    <mergeCell ref="S108:S110"/>
    <mergeCell ref="Y115:Z115"/>
    <mergeCell ref="AA115:AC115"/>
    <mergeCell ref="AD115:AF115"/>
    <mergeCell ref="O90:O92"/>
    <mergeCell ref="S90:S92"/>
    <mergeCell ref="S93:S95"/>
    <mergeCell ref="Y100:Z100"/>
    <mergeCell ref="AA100:AC100"/>
    <mergeCell ref="AD100:AF100"/>
    <mergeCell ref="Y85:Z85"/>
    <mergeCell ref="AA85:AC85"/>
    <mergeCell ref="AD85:AF85"/>
    <mergeCell ref="AU111:AU113"/>
    <mergeCell ref="AY111:AY113"/>
    <mergeCell ref="AZ111:BC113"/>
    <mergeCell ref="BD111:BG112"/>
    <mergeCell ref="AQ108:AQ110"/>
    <mergeCell ref="AU108:AU110"/>
    <mergeCell ref="AV108:AY110"/>
    <mergeCell ref="BD108:BG109"/>
    <mergeCell ref="T101:W101"/>
    <mergeCell ref="AN101:AQ101"/>
    <mergeCell ref="W49:W51"/>
    <mergeCell ref="BI38:BJ38"/>
    <mergeCell ref="BK38:BM38"/>
    <mergeCell ref="BN38:BP38"/>
    <mergeCell ref="AU40:AU42"/>
    <mergeCell ref="AY40:AY42"/>
    <mergeCell ref="BC40:BC42"/>
    <mergeCell ref="AY43:AY45"/>
    <mergeCell ref="K40:K42"/>
    <mergeCell ref="O40:O42"/>
    <mergeCell ref="S40:S42"/>
    <mergeCell ref="W40:W42"/>
    <mergeCell ref="O43:O45"/>
    <mergeCell ref="S43:S45"/>
    <mergeCell ref="W43:W45"/>
    <mergeCell ref="X52:AA53"/>
    <mergeCell ref="BD43:BG44"/>
    <mergeCell ref="BD40:BG41"/>
    <mergeCell ref="AU335:AU337"/>
    <mergeCell ref="AY335:AY337"/>
    <mergeCell ref="BC335:BC337"/>
    <mergeCell ref="BD335:BG337"/>
    <mergeCell ref="BH335:BK336"/>
    <mergeCell ref="AC38:AD38"/>
    <mergeCell ref="AE38:AG38"/>
    <mergeCell ref="AH38:AJ38"/>
    <mergeCell ref="BC43:BC45"/>
    <mergeCell ref="BC46:BC48"/>
    <mergeCell ref="AZ332:BC334"/>
    <mergeCell ref="BH332:BK333"/>
    <mergeCell ref="G335:G337"/>
    <mergeCell ref="K335:K337"/>
    <mergeCell ref="O335:O337"/>
    <mergeCell ref="S335:S337"/>
    <mergeCell ref="T335:W337"/>
    <mergeCell ref="X335:AA336"/>
    <mergeCell ref="AQ335:AQ337"/>
    <mergeCell ref="BH329:BK330"/>
    <mergeCell ref="G332:G334"/>
    <mergeCell ref="K332:K334"/>
    <mergeCell ref="O332:O334"/>
    <mergeCell ref="P332:S334"/>
    <mergeCell ref="X332:AA333"/>
    <mergeCell ref="AQ332:AQ334"/>
    <mergeCell ref="AU332:AU334"/>
    <mergeCell ref="AY332:AY334"/>
    <mergeCell ref="X329:AA330"/>
    <mergeCell ref="AQ329:AQ331"/>
    <mergeCell ref="AU329:AU331"/>
    <mergeCell ref="AV329:AY331"/>
    <mergeCell ref="G329:G331"/>
    <mergeCell ref="K329:K331"/>
    <mergeCell ref="L329:O331"/>
    <mergeCell ref="BH323:BK324"/>
    <mergeCell ref="G326:G328"/>
    <mergeCell ref="H326:K328"/>
    <mergeCell ref="X326:AA327"/>
    <mergeCell ref="AQ326:AQ328"/>
    <mergeCell ref="BH322:BK322"/>
    <mergeCell ref="D323:G325"/>
    <mergeCell ref="X323:AA324"/>
    <mergeCell ref="AN323:AQ325"/>
    <mergeCell ref="BH321:BK321"/>
    <mergeCell ref="D322:G322"/>
    <mergeCell ref="H322:K322"/>
    <mergeCell ref="L322:O322"/>
    <mergeCell ref="P322:S322"/>
    <mergeCell ref="T322:W322"/>
    <mergeCell ref="X322:AA322"/>
    <mergeCell ref="AN322:AQ322"/>
    <mergeCell ref="AR322:AU322"/>
    <mergeCell ref="AV322:AY322"/>
    <mergeCell ref="AL321:AM322"/>
    <mergeCell ref="AN321:AQ321"/>
    <mergeCell ref="AR321:AU321"/>
    <mergeCell ref="AV321:AY321"/>
    <mergeCell ref="AZ321:BC321"/>
    <mergeCell ref="BD321:BG321"/>
    <mergeCell ref="AZ322:BC322"/>
    <mergeCell ref="BD322:BG322"/>
    <mergeCell ref="K323:K325"/>
    <mergeCell ref="O323:O325"/>
    <mergeCell ref="B321:C322"/>
    <mergeCell ref="D321:G321"/>
    <mergeCell ref="H321:K321"/>
    <mergeCell ref="L321:O321"/>
    <mergeCell ref="P321:S321"/>
    <mergeCell ref="T321:W321"/>
    <mergeCell ref="X321:AA321"/>
    <mergeCell ref="D316:G317"/>
    <mergeCell ref="R316:W316"/>
    <mergeCell ref="R317:W317"/>
    <mergeCell ref="AG317:AZ318"/>
    <mergeCell ref="D318:G319"/>
    <mergeCell ref="R318:W318"/>
    <mergeCell ref="D314:G315"/>
    <mergeCell ref="R314:V314"/>
    <mergeCell ref="W314:AA314"/>
    <mergeCell ref="R315:W315"/>
    <mergeCell ref="X315:AE315"/>
    <mergeCell ref="D308:G309"/>
    <mergeCell ref="D310:G311"/>
    <mergeCell ref="D312:G313"/>
    <mergeCell ref="F304:G305"/>
    <mergeCell ref="H304:K304"/>
    <mergeCell ref="L304:O304"/>
    <mergeCell ref="P304:S304"/>
    <mergeCell ref="T304:W304"/>
    <mergeCell ref="X304:AA304"/>
    <mergeCell ref="H305:K305"/>
    <mergeCell ref="L305:O305"/>
    <mergeCell ref="P305:S305"/>
    <mergeCell ref="T305:W305"/>
    <mergeCell ref="G297:G299"/>
    <mergeCell ref="K297:K299"/>
    <mergeCell ref="L297:O299"/>
    <mergeCell ref="T297:W298"/>
    <mergeCell ref="G300:G302"/>
    <mergeCell ref="K300:K302"/>
    <mergeCell ref="O300:O302"/>
    <mergeCell ref="P300:S302"/>
    <mergeCell ref="T300:W301"/>
    <mergeCell ref="K311:AE312"/>
    <mergeCell ref="H308:S310"/>
    <mergeCell ref="S297:S299"/>
    <mergeCell ref="D291:G293"/>
    <mergeCell ref="T291:W292"/>
    <mergeCell ref="G294:G296"/>
    <mergeCell ref="H294:K296"/>
    <mergeCell ref="T294:W295"/>
    <mergeCell ref="T289:W289"/>
    <mergeCell ref="D290:G290"/>
    <mergeCell ref="H290:K290"/>
    <mergeCell ref="L290:O290"/>
    <mergeCell ref="P290:S290"/>
    <mergeCell ref="T290:W290"/>
    <mergeCell ref="AQ285:AQ287"/>
    <mergeCell ref="AU285:AU287"/>
    <mergeCell ref="AY285:AY287"/>
    <mergeCell ref="AZ285:BC287"/>
    <mergeCell ref="BD285:BG286"/>
    <mergeCell ref="B289:C290"/>
    <mergeCell ref="D289:G289"/>
    <mergeCell ref="H289:K289"/>
    <mergeCell ref="L289:O289"/>
    <mergeCell ref="P289:S289"/>
    <mergeCell ref="G285:G287"/>
    <mergeCell ref="K285:K287"/>
    <mergeCell ref="O285:O287"/>
    <mergeCell ref="P285:S287"/>
    <mergeCell ref="T285:W286"/>
    <mergeCell ref="K291:K293"/>
    <mergeCell ref="O291:O293"/>
    <mergeCell ref="S291:S293"/>
    <mergeCell ref="O294:O296"/>
    <mergeCell ref="S294:S296"/>
    <mergeCell ref="Y289:Z289"/>
    <mergeCell ref="G282:G284"/>
    <mergeCell ref="K282:K284"/>
    <mergeCell ref="L282:O284"/>
    <mergeCell ref="T282:W283"/>
    <mergeCell ref="BD276:BG277"/>
    <mergeCell ref="G279:G281"/>
    <mergeCell ref="H279:K281"/>
    <mergeCell ref="T279:W280"/>
    <mergeCell ref="AV275:AY275"/>
    <mergeCell ref="AZ275:BC275"/>
    <mergeCell ref="BD275:BG275"/>
    <mergeCell ref="D276:G278"/>
    <mergeCell ref="T276:W277"/>
    <mergeCell ref="AN276:AQ278"/>
    <mergeCell ref="D275:G275"/>
    <mergeCell ref="H275:K275"/>
    <mergeCell ref="L275:O275"/>
    <mergeCell ref="P275:S275"/>
    <mergeCell ref="T275:W275"/>
    <mergeCell ref="AN275:AQ275"/>
    <mergeCell ref="AR275:AU275"/>
    <mergeCell ref="O279:O281"/>
    <mergeCell ref="S279:S281"/>
    <mergeCell ref="S282:S284"/>
    <mergeCell ref="AU276:AU278"/>
    <mergeCell ref="AY276:AY278"/>
    <mergeCell ref="BC276:BC278"/>
    <mergeCell ref="AY279:AY281"/>
    <mergeCell ref="BC279:BC281"/>
    <mergeCell ref="BC282:BC284"/>
    <mergeCell ref="K276:K278"/>
    <mergeCell ref="O276:O278"/>
    <mergeCell ref="B274:C275"/>
    <mergeCell ref="D274:G274"/>
    <mergeCell ref="H274:K274"/>
    <mergeCell ref="L274:O274"/>
    <mergeCell ref="P274:S274"/>
    <mergeCell ref="T274:W274"/>
    <mergeCell ref="AL274:AM275"/>
    <mergeCell ref="AN274:AQ274"/>
    <mergeCell ref="AR274:AU274"/>
    <mergeCell ref="BD267:BG268"/>
    <mergeCell ref="G270:G272"/>
    <mergeCell ref="K270:K272"/>
    <mergeCell ref="O270:O272"/>
    <mergeCell ref="P270:S272"/>
    <mergeCell ref="T270:W271"/>
    <mergeCell ref="AQ270:AQ272"/>
    <mergeCell ref="AU270:AU272"/>
    <mergeCell ref="AY270:AY272"/>
    <mergeCell ref="AZ270:BC272"/>
    <mergeCell ref="G267:G269"/>
    <mergeCell ref="K267:K269"/>
    <mergeCell ref="L267:O269"/>
    <mergeCell ref="T267:W268"/>
    <mergeCell ref="AQ267:AQ269"/>
    <mergeCell ref="AU267:AU269"/>
    <mergeCell ref="AV267:AY269"/>
    <mergeCell ref="BC267:BC269"/>
    <mergeCell ref="G264:G266"/>
    <mergeCell ref="H264:K266"/>
    <mergeCell ref="T264:W265"/>
    <mergeCell ref="AQ264:AQ266"/>
    <mergeCell ref="AR264:AU266"/>
    <mergeCell ref="BD260:BG260"/>
    <mergeCell ref="D261:G263"/>
    <mergeCell ref="T261:W262"/>
    <mergeCell ref="AN261:AQ263"/>
    <mergeCell ref="BD259:BG259"/>
    <mergeCell ref="D260:G260"/>
    <mergeCell ref="H260:K260"/>
    <mergeCell ref="L260:O260"/>
    <mergeCell ref="P260:S260"/>
    <mergeCell ref="T260:W260"/>
    <mergeCell ref="AN260:AQ260"/>
    <mergeCell ref="AR260:AU260"/>
    <mergeCell ref="AV260:AY260"/>
    <mergeCell ref="AZ260:BC260"/>
    <mergeCell ref="T259:W259"/>
    <mergeCell ref="AL259:AM260"/>
    <mergeCell ref="AN259:AQ259"/>
    <mergeCell ref="AR259:AU259"/>
    <mergeCell ref="AV259:AY259"/>
    <mergeCell ref="AZ259:BC259"/>
    <mergeCell ref="Y259:Z259"/>
    <mergeCell ref="AA259:AC259"/>
    <mergeCell ref="AD259:AF259"/>
    <mergeCell ref="AY264:AY266"/>
    <mergeCell ref="BC264:BC266"/>
    <mergeCell ref="B259:C260"/>
    <mergeCell ref="D259:G259"/>
    <mergeCell ref="H259:K259"/>
    <mergeCell ref="L259:O259"/>
    <mergeCell ref="P259:S259"/>
    <mergeCell ref="AU252:AU254"/>
    <mergeCell ref="AV252:AY254"/>
    <mergeCell ref="BD252:BG253"/>
    <mergeCell ref="G255:G257"/>
    <mergeCell ref="K255:K257"/>
    <mergeCell ref="O255:O257"/>
    <mergeCell ref="P255:S257"/>
    <mergeCell ref="T255:W256"/>
    <mergeCell ref="BD249:BG250"/>
    <mergeCell ref="G252:G254"/>
    <mergeCell ref="K252:K254"/>
    <mergeCell ref="L252:O254"/>
    <mergeCell ref="T252:W253"/>
    <mergeCell ref="AQ252:AQ254"/>
    <mergeCell ref="G249:G251"/>
    <mergeCell ref="H249:K251"/>
    <mergeCell ref="T249:W250"/>
    <mergeCell ref="AQ249:AQ251"/>
    <mergeCell ref="AR249:AU251"/>
    <mergeCell ref="D246:G248"/>
    <mergeCell ref="T246:W247"/>
    <mergeCell ref="AN246:AQ248"/>
    <mergeCell ref="BD244:BG244"/>
    <mergeCell ref="D245:G245"/>
    <mergeCell ref="H245:K245"/>
    <mergeCell ref="L245:O245"/>
    <mergeCell ref="P245:S245"/>
    <mergeCell ref="T245:W245"/>
    <mergeCell ref="AN245:AQ245"/>
    <mergeCell ref="AR245:AU245"/>
    <mergeCell ref="AV245:AY245"/>
    <mergeCell ref="AZ245:BC245"/>
    <mergeCell ref="T244:W244"/>
    <mergeCell ref="AL244:AM245"/>
    <mergeCell ref="AN244:AQ244"/>
    <mergeCell ref="AR244:AU244"/>
    <mergeCell ref="AV244:AY244"/>
    <mergeCell ref="AZ244:BC244"/>
    <mergeCell ref="B244:C245"/>
    <mergeCell ref="D244:G244"/>
    <mergeCell ref="H244:K244"/>
    <mergeCell ref="L244:O244"/>
    <mergeCell ref="P244:S244"/>
    <mergeCell ref="AU237:AU239"/>
    <mergeCell ref="AV237:AY239"/>
    <mergeCell ref="BD237:BG238"/>
    <mergeCell ref="G240:G242"/>
    <mergeCell ref="K240:K242"/>
    <mergeCell ref="O240:O242"/>
    <mergeCell ref="P240:S242"/>
    <mergeCell ref="T240:W241"/>
    <mergeCell ref="BD234:BG235"/>
    <mergeCell ref="G237:G239"/>
    <mergeCell ref="K237:K239"/>
    <mergeCell ref="L237:O239"/>
    <mergeCell ref="T237:W238"/>
    <mergeCell ref="AQ237:AQ239"/>
    <mergeCell ref="G234:G236"/>
    <mergeCell ref="H234:K236"/>
    <mergeCell ref="T234:W235"/>
    <mergeCell ref="AQ234:AQ236"/>
    <mergeCell ref="AR234:AU236"/>
    <mergeCell ref="D231:G233"/>
    <mergeCell ref="T231:W232"/>
    <mergeCell ref="AN231:AQ233"/>
    <mergeCell ref="BD229:BG229"/>
    <mergeCell ref="D230:G230"/>
    <mergeCell ref="H230:K230"/>
    <mergeCell ref="L230:O230"/>
    <mergeCell ref="P230:S230"/>
    <mergeCell ref="T230:W230"/>
    <mergeCell ref="AN230:AQ230"/>
    <mergeCell ref="AR230:AU230"/>
    <mergeCell ref="AV230:AY230"/>
    <mergeCell ref="AZ230:BC230"/>
    <mergeCell ref="T229:W229"/>
    <mergeCell ref="AL229:AM230"/>
    <mergeCell ref="AN229:AQ229"/>
    <mergeCell ref="AR229:AU229"/>
    <mergeCell ref="AV229:AY229"/>
    <mergeCell ref="AZ229:BC229"/>
    <mergeCell ref="K231:K233"/>
    <mergeCell ref="O231:O233"/>
    <mergeCell ref="S231:S233"/>
    <mergeCell ref="D224:G225"/>
    <mergeCell ref="D226:G227"/>
    <mergeCell ref="B229:C230"/>
    <mergeCell ref="D229:G229"/>
    <mergeCell ref="H229:K229"/>
    <mergeCell ref="L229:O229"/>
    <mergeCell ref="P229:S229"/>
    <mergeCell ref="D218:G219"/>
    <mergeCell ref="D220:G221"/>
    <mergeCell ref="D222:G223"/>
    <mergeCell ref="T208:W208"/>
    <mergeCell ref="D210:G211"/>
    <mergeCell ref="D212:G213"/>
    <mergeCell ref="D214:G215"/>
    <mergeCell ref="D216:G217"/>
    <mergeCell ref="T210:AD212"/>
    <mergeCell ref="T213:AN214"/>
    <mergeCell ref="V223:AC223"/>
    <mergeCell ref="G205:G207"/>
    <mergeCell ref="K205:K207"/>
    <mergeCell ref="O205:O207"/>
    <mergeCell ref="P205:S207"/>
    <mergeCell ref="T205:W206"/>
    <mergeCell ref="G202:G204"/>
    <mergeCell ref="K202:K204"/>
    <mergeCell ref="L202:O204"/>
    <mergeCell ref="T202:W203"/>
    <mergeCell ref="AQ199:AQ201"/>
    <mergeCell ref="AR199:AU201"/>
    <mergeCell ref="BD199:BG200"/>
    <mergeCell ref="BC199:BC201"/>
    <mergeCell ref="AN196:AQ198"/>
    <mergeCell ref="BD196:BG197"/>
    <mergeCell ref="G199:G201"/>
    <mergeCell ref="H199:K201"/>
    <mergeCell ref="T199:W200"/>
    <mergeCell ref="D196:G198"/>
    <mergeCell ref="T196:W197"/>
    <mergeCell ref="O199:O201"/>
    <mergeCell ref="S199:S201"/>
    <mergeCell ref="S202:S204"/>
    <mergeCell ref="B194:C195"/>
    <mergeCell ref="D194:G194"/>
    <mergeCell ref="H194:K194"/>
    <mergeCell ref="L194:O194"/>
    <mergeCell ref="P194:S194"/>
    <mergeCell ref="T194:W194"/>
    <mergeCell ref="D195:G195"/>
    <mergeCell ref="H195:K195"/>
    <mergeCell ref="L195:O195"/>
    <mergeCell ref="P195:S195"/>
    <mergeCell ref="AQ190:AQ192"/>
    <mergeCell ref="AU190:AU192"/>
    <mergeCell ref="AY190:AY192"/>
    <mergeCell ref="AZ190:BC192"/>
    <mergeCell ref="BD190:BG191"/>
    <mergeCell ref="AQ187:AQ189"/>
    <mergeCell ref="AU187:AU189"/>
    <mergeCell ref="AV187:AY189"/>
    <mergeCell ref="BD187:BG188"/>
    <mergeCell ref="G190:G192"/>
    <mergeCell ref="K190:K192"/>
    <mergeCell ref="O190:O192"/>
    <mergeCell ref="P190:S192"/>
    <mergeCell ref="T190:W191"/>
    <mergeCell ref="G187:G189"/>
    <mergeCell ref="K187:K189"/>
    <mergeCell ref="L187:O189"/>
    <mergeCell ref="T187:W188"/>
    <mergeCell ref="S187:S189"/>
    <mergeCell ref="G184:G186"/>
    <mergeCell ref="H184:K186"/>
    <mergeCell ref="T184:W185"/>
    <mergeCell ref="D181:G183"/>
    <mergeCell ref="T181:W182"/>
    <mergeCell ref="T180:W180"/>
    <mergeCell ref="AN180:AQ180"/>
    <mergeCell ref="AR180:AU180"/>
    <mergeCell ref="AV180:AY180"/>
    <mergeCell ref="AZ180:BC180"/>
    <mergeCell ref="BD180:BG180"/>
    <mergeCell ref="AL179:AM180"/>
    <mergeCell ref="AN179:AQ179"/>
    <mergeCell ref="AR179:AU179"/>
    <mergeCell ref="AV179:AY179"/>
    <mergeCell ref="AZ179:BC179"/>
    <mergeCell ref="BD179:BG179"/>
    <mergeCell ref="K181:K183"/>
    <mergeCell ref="AR184:AU186"/>
    <mergeCell ref="BD184:BG185"/>
    <mergeCell ref="BC184:BC186"/>
    <mergeCell ref="AN181:AQ183"/>
    <mergeCell ref="BD181:BG182"/>
    <mergeCell ref="B179:C180"/>
    <mergeCell ref="D179:G179"/>
    <mergeCell ref="H179:K179"/>
    <mergeCell ref="L179:O179"/>
    <mergeCell ref="P179:S179"/>
    <mergeCell ref="T179:W179"/>
    <mergeCell ref="D180:G180"/>
    <mergeCell ref="H180:K180"/>
    <mergeCell ref="L180:O180"/>
    <mergeCell ref="P180:S180"/>
    <mergeCell ref="AQ175:AQ177"/>
    <mergeCell ref="AU175:AU177"/>
    <mergeCell ref="AY175:AY177"/>
    <mergeCell ref="AZ175:BC177"/>
    <mergeCell ref="BD175:BG176"/>
    <mergeCell ref="AQ172:AQ174"/>
    <mergeCell ref="AU172:AU174"/>
    <mergeCell ref="AV172:AY174"/>
    <mergeCell ref="BD172:BG173"/>
    <mergeCell ref="G175:G177"/>
    <mergeCell ref="K175:K177"/>
    <mergeCell ref="O175:O177"/>
    <mergeCell ref="P175:S177"/>
    <mergeCell ref="T175:W176"/>
    <mergeCell ref="G172:G174"/>
    <mergeCell ref="K172:K174"/>
    <mergeCell ref="L172:O174"/>
    <mergeCell ref="T172:W173"/>
    <mergeCell ref="S172:S174"/>
    <mergeCell ref="B149:C150"/>
    <mergeCell ref="D149:G149"/>
    <mergeCell ref="G169:G171"/>
    <mergeCell ref="H169:K171"/>
    <mergeCell ref="T169:W170"/>
    <mergeCell ref="D166:G168"/>
    <mergeCell ref="T166:W167"/>
    <mergeCell ref="T165:W165"/>
    <mergeCell ref="AN165:AQ165"/>
    <mergeCell ref="AR165:AU165"/>
    <mergeCell ref="AV165:AY165"/>
    <mergeCell ref="AZ165:BC165"/>
    <mergeCell ref="BD165:BG165"/>
    <mergeCell ref="AL164:AM165"/>
    <mergeCell ref="AN164:AQ164"/>
    <mergeCell ref="AR164:AU164"/>
    <mergeCell ref="AV164:AY164"/>
    <mergeCell ref="AZ164:BC164"/>
    <mergeCell ref="BD164:BG164"/>
    <mergeCell ref="AA164:AC164"/>
    <mergeCell ref="AD164:AF164"/>
    <mergeCell ref="K166:K168"/>
    <mergeCell ref="O166:O168"/>
    <mergeCell ref="S166:S168"/>
    <mergeCell ref="O169:O171"/>
    <mergeCell ref="S169:S171"/>
    <mergeCell ref="Y164:Z164"/>
    <mergeCell ref="B164:C165"/>
    <mergeCell ref="D164:G164"/>
    <mergeCell ref="H164:K164"/>
    <mergeCell ref="L164:O164"/>
    <mergeCell ref="P164:S164"/>
    <mergeCell ref="D165:G165"/>
    <mergeCell ref="H165:K165"/>
    <mergeCell ref="L165:O165"/>
    <mergeCell ref="P165:S165"/>
    <mergeCell ref="AQ160:AQ162"/>
    <mergeCell ref="AU160:AU162"/>
    <mergeCell ref="AY160:AY162"/>
    <mergeCell ref="AZ160:BC162"/>
    <mergeCell ref="BD160:BG161"/>
    <mergeCell ref="AQ157:AQ159"/>
    <mergeCell ref="AU157:AU159"/>
    <mergeCell ref="AV157:AY159"/>
    <mergeCell ref="BD157:BG158"/>
    <mergeCell ref="G160:G162"/>
    <mergeCell ref="K160:K162"/>
    <mergeCell ref="O160:O162"/>
    <mergeCell ref="P160:S162"/>
    <mergeCell ref="T160:W161"/>
    <mergeCell ref="G157:G159"/>
    <mergeCell ref="K157:K159"/>
    <mergeCell ref="L157:O159"/>
    <mergeCell ref="T157:W158"/>
    <mergeCell ref="BC157:BC159"/>
    <mergeCell ref="H149:K149"/>
    <mergeCell ref="L149:O149"/>
    <mergeCell ref="P149:S149"/>
    <mergeCell ref="T149:W149"/>
    <mergeCell ref="D150:G150"/>
    <mergeCell ref="H150:K150"/>
    <mergeCell ref="L150:O150"/>
    <mergeCell ref="P150:S150"/>
    <mergeCell ref="D142:G143"/>
    <mergeCell ref="D144:G145"/>
    <mergeCell ref="D146:G147"/>
    <mergeCell ref="D138:G139"/>
    <mergeCell ref="D140:G141"/>
    <mergeCell ref="AM141:BF142"/>
    <mergeCell ref="G154:G156"/>
    <mergeCell ref="H154:K156"/>
    <mergeCell ref="T154:W155"/>
    <mergeCell ref="D151:G153"/>
    <mergeCell ref="T151:W152"/>
    <mergeCell ref="T150:W150"/>
    <mergeCell ref="AN150:AQ150"/>
    <mergeCell ref="AR150:AU150"/>
    <mergeCell ref="AV150:AY150"/>
    <mergeCell ref="AZ150:BC150"/>
    <mergeCell ref="BD150:BG150"/>
    <mergeCell ref="AL149:AM150"/>
    <mergeCell ref="AN149:AQ149"/>
    <mergeCell ref="AR149:AU149"/>
    <mergeCell ref="AV149:AY149"/>
    <mergeCell ref="AZ149:BC149"/>
    <mergeCell ref="BD149:BG149"/>
    <mergeCell ref="U139:AB139"/>
    <mergeCell ref="D132:G133"/>
    <mergeCell ref="D134:G135"/>
    <mergeCell ref="D136:G137"/>
    <mergeCell ref="R137:V137"/>
    <mergeCell ref="G126:G128"/>
    <mergeCell ref="K126:K128"/>
    <mergeCell ref="O126:O128"/>
    <mergeCell ref="P126:S128"/>
    <mergeCell ref="T126:W127"/>
    <mergeCell ref="G123:G125"/>
    <mergeCell ref="K123:K125"/>
    <mergeCell ref="L123:O125"/>
    <mergeCell ref="T123:W124"/>
    <mergeCell ref="G120:G122"/>
    <mergeCell ref="H120:K122"/>
    <mergeCell ref="T120:W121"/>
    <mergeCell ref="Q132:Y134"/>
    <mergeCell ref="Q135:AK136"/>
    <mergeCell ref="K117:K119"/>
    <mergeCell ref="O117:O119"/>
    <mergeCell ref="S117:S119"/>
    <mergeCell ref="T116:W116"/>
    <mergeCell ref="D117:G119"/>
    <mergeCell ref="T117:W118"/>
    <mergeCell ref="B115:C116"/>
    <mergeCell ref="D115:G115"/>
    <mergeCell ref="H115:K115"/>
    <mergeCell ref="L115:O115"/>
    <mergeCell ref="P115:S115"/>
    <mergeCell ref="T115:W115"/>
    <mergeCell ref="D116:G116"/>
    <mergeCell ref="H116:K116"/>
    <mergeCell ref="L116:O116"/>
    <mergeCell ref="P116:S116"/>
    <mergeCell ref="AQ111:AQ113"/>
    <mergeCell ref="G111:G113"/>
    <mergeCell ref="K111:K113"/>
    <mergeCell ref="O111:O113"/>
    <mergeCell ref="P111:S113"/>
    <mergeCell ref="T111:W112"/>
    <mergeCell ref="G108:G110"/>
    <mergeCell ref="K108:K110"/>
    <mergeCell ref="L108:O110"/>
    <mergeCell ref="T108:W109"/>
    <mergeCell ref="AQ105:AQ107"/>
    <mergeCell ref="AR105:AU107"/>
    <mergeCell ref="BD105:BG106"/>
    <mergeCell ref="AY105:AY107"/>
    <mergeCell ref="BC105:BC107"/>
    <mergeCell ref="AN102:AQ104"/>
    <mergeCell ref="BD102:BG103"/>
    <mergeCell ref="G105:G107"/>
    <mergeCell ref="H105:K107"/>
    <mergeCell ref="T105:W106"/>
    <mergeCell ref="D102:G104"/>
    <mergeCell ref="T102:W103"/>
    <mergeCell ref="K102:K104"/>
    <mergeCell ref="O102:O104"/>
    <mergeCell ref="S102:S104"/>
    <mergeCell ref="AR101:AU101"/>
    <mergeCell ref="AV101:AY101"/>
    <mergeCell ref="AZ101:BC101"/>
    <mergeCell ref="BD101:BG101"/>
    <mergeCell ref="AL100:AM101"/>
    <mergeCell ref="AN100:AQ100"/>
    <mergeCell ref="AR100:AU100"/>
    <mergeCell ref="AV100:AY100"/>
    <mergeCell ref="AZ100:BC100"/>
    <mergeCell ref="BD100:BG100"/>
    <mergeCell ref="B100:C101"/>
    <mergeCell ref="D100:G100"/>
    <mergeCell ref="H100:K100"/>
    <mergeCell ref="L100:O100"/>
    <mergeCell ref="P100:S100"/>
    <mergeCell ref="T100:W100"/>
    <mergeCell ref="D101:G101"/>
    <mergeCell ref="H101:K101"/>
    <mergeCell ref="L101:O101"/>
    <mergeCell ref="P101:S101"/>
    <mergeCell ref="AQ96:AQ98"/>
    <mergeCell ref="AU96:AU98"/>
    <mergeCell ref="AY96:AY98"/>
    <mergeCell ref="AZ96:BC98"/>
    <mergeCell ref="BD96:BG97"/>
    <mergeCell ref="AQ93:AQ95"/>
    <mergeCell ref="AU93:AU95"/>
    <mergeCell ref="AV93:AY95"/>
    <mergeCell ref="BD93:BG94"/>
    <mergeCell ref="G96:G98"/>
    <mergeCell ref="K96:K98"/>
    <mergeCell ref="O96:O98"/>
    <mergeCell ref="P96:S98"/>
    <mergeCell ref="T96:W97"/>
    <mergeCell ref="G93:G95"/>
    <mergeCell ref="K93:K95"/>
    <mergeCell ref="L93:O95"/>
    <mergeCell ref="T93:W94"/>
    <mergeCell ref="AR90:AU92"/>
    <mergeCell ref="BD90:BG91"/>
    <mergeCell ref="BC90:BC92"/>
    <mergeCell ref="AN87:AQ89"/>
    <mergeCell ref="BD87:BG88"/>
    <mergeCell ref="G90:G92"/>
    <mergeCell ref="H90:K92"/>
    <mergeCell ref="T90:W91"/>
    <mergeCell ref="D87:G89"/>
    <mergeCell ref="T87:W88"/>
    <mergeCell ref="T86:W86"/>
    <mergeCell ref="AN86:AQ86"/>
    <mergeCell ref="AR86:AU86"/>
    <mergeCell ref="AV86:AY86"/>
    <mergeCell ref="AZ86:BC86"/>
    <mergeCell ref="BD86:BG86"/>
    <mergeCell ref="AL85:AM86"/>
    <mergeCell ref="AN85:AQ85"/>
    <mergeCell ref="AR85:AU85"/>
    <mergeCell ref="AV85:AY85"/>
    <mergeCell ref="AZ85:BC85"/>
    <mergeCell ref="BD85:BG85"/>
    <mergeCell ref="K87:K89"/>
    <mergeCell ref="O87:O89"/>
    <mergeCell ref="S87:S89"/>
    <mergeCell ref="B85:C86"/>
    <mergeCell ref="D85:G85"/>
    <mergeCell ref="H85:K85"/>
    <mergeCell ref="L85:O85"/>
    <mergeCell ref="P85:S85"/>
    <mergeCell ref="T85:W85"/>
    <mergeCell ref="D86:G86"/>
    <mergeCell ref="H86:K86"/>
    <mergeCell ref="L86:O86"/>
    <mergeCell ref="P86:S86"/>
    <mergeCell ref="D78:G79"/>
    <mergeCell ref="D80:G81"/>
    <mergeCell ref="D82:G83"/>
    <mergeCell ref="D72:G73"/>
    <mergeCell ref="D74:G75"/>
    <mergeCell ref="D76:G77"/>
    <mergeCell ref="AQ90:AQ92"/>
    <mergeCell ref="V77:AC77"/>
    <mergeCell ref="AD77:AK77"/>
    <mergeCell ref="AD73:AK73"/>
    <mergeCell ref="AD74:AK74"/>
    <mergeCell ref="V73:AC73"/>
    <mergeCell ref="V74:AC74"/>
    <mergeCell ref="V76:AC76"/>
    <mergeCell ref="AD76:AK76"/>
    <mergeCell ref="D64:G65"/>
    <mergeCell ref="T64:AL67"/>
    <mergeCell ref="AM65:BB66"/>
    <mergeCell ref="D66:G67"/>
    <mergeCell ref="D68:G69"/>
    <mergeCell ref="D70:G71"/>
    <mergeCell ref="AQ49:AQ51"/>
    <mergeCell ref="AU49:AU51"/>
    <mergeCell ref="AY49:AY51"/>
    <mergeCell ref="AZ49:BC51"/>
    <mergeCell ref="BD49:BG50"/>
    <mergeCell ref="G52:G54"/>
    <mergeCell ref="K52:K54"/>
    <mergeCell ref="O52:O54"/>
    <mergeCell ref="S52:S54"/>
    <mergeCell ref="T52:W54"/>
    <mergeCell ref="AU46:AU48"/>
    <mergeCell ref="AV46:AY48"/>
    <mergeCell ref="BD46:BG47"/>
    <mergeCell ref="G49:G51"/>
    <mergeCell ref="K49:K51"/>
    <mergeCell ref="O49:O51"/>
    <mergeCell ref="P49:S51"/>
    <mergeCell ref="X49:AA50"/>
    <mergeCell ref="G46:G48"/>
    <mergeCell ref="K46:K48"/>
    <mergeCell ref="L46:O48"/>
    <mergeCell ref="X46:AA47"/>
    <mergeCell ref="AQ46:AQ48"/>
    <mergeCell ref="T68:AL69"/>
    <mergeCell ref="S46:S48"/>
    <mergeCell ref="W46:W48"/>
    <mergeCell ref="G43:G45"/>
    <mergeCell ref="H43:K45"/>
    <mergeCell ref="X43:AA44"/>
    <mergeCell ref="AQ43:AQ45"/>
    <mergeCell ref="AR43:AU45"/>
    <mergeCell ref="BD39:BG39"/>
    <mergeCell ref="D40:G42"/>
    <mergeCell ref="X40:AA41"/>
    <mergeCell ref="AN40:AQ42"/>
    <mergeCell ref="BD38:BG38"/>
    <mergeCell ref="D39:G39"/>
    <mergeCell ref="H39:K39"/>
    <mergeCell ref="L39:O39"/>
    <mergeCell ref="P39:S39"/>
    <mergeCell ref="T39:W39"/>
    <mergeCell ref="X39:AA39"/>
    <mergeCell ref="AN39:AQ39"/>
    <mergeCell ref="AR39:AU39"/>
    <mergeCell ref="AV39:AY39"/>
    <mergeCell ref="X38:AA38"/>
    <mergeCell ref="AL38:AM39"/>
    <mergeCell ref="AN38:AQ38"/>
    <mergeCell ref="AR38:AU38"/>
    <mergeCell ref="AV38:AY38"/>
    <mergeCell ref="AZ38:BC38"/>
    <mergeCell ref="AZ39:BC39"/>
    <mergeCell ref="B38:C39"/>
    <mergeCell ref="D38:G38"/>
    <mergeCell ref="H38:K38"/>
    <mergeCell ref="L38:O38"/>
    <mergeCell ref="P38:S38"/>
    <mergeCell ref="T38:W38"/>
    <mergeCell ref="D35:G36"/>
    <mergeCell ref="W31:AA31"/>
    <mergeCell ref="AI32:AX33"/>
    <mergeCell ref="D33:G34"/>
    <mergeCell ref="R34:W34"/>
    <mergeCell ref="D29:G30"/>
    <mergeCell ref="R30:V30"/>
    <mergeCell ref="W30:AA30"/>
    <mergeCell ref="D31:G32"/>
    <mergeCell ref="R31:V31"/>
    <mergeCell ref="Y32:AG32"/>
    <mergeCell ref="Y33:AG33"/>
    <mergeCell ref="R33:X33"/>
    <mergeCell ref="R32:X32"/>
    <mergeCell ref="R35:X35"/>
    <mergeCell ref="Y35:AG35"/>
    <mergeCell ref="R36:X36"/>
    <mergeCell ref="Y36:AG36"/>
    <mergeCell ref="AH29:AL31"/>
    <mergeCell ref="C5:E5"/>
    <mergeCell ref="F5:M5"/>
    <mergeCell ref="P5:W5"/>
    <mergeCell ref="X5:AF5"/>
    <mergeCell ref="AH5:AL5"/>
    <mergeCell ref="AO5:AT5"/>
    <mergeCell ref="AU5:AZ5"/>
    <mergeCell ref="BB5:BG5"/>
    <mergeCell ref="BH5:BM5"/>
    <mergeCell ref="C6:E6"/>
    <mergeCell ref="F6:M6"/>
    <mergeCell ref="P6:W6"/>
    <mergeCell ref="X6:AF6"/>
    <mergeCell ref="AH6:AL6"/>
    <mergeCell ref="AO6:AT6"/>
    <mergeCell ref="AU6:AZ6"/>
    <mergeCell ref="BB6:BG6"/>
    <mergeCell ref="BH6:BM6"/>
    <mergeCell ref="C14:E14"/>
    <mergeCell ref="F14:M14"/>
    <mergeCell ref="P14:W14"/>
    <mergeCell ref="X14:AF14"/>
    <mergeCell ref="AH14:AL14"/>
    <mergeCell ref="AO14:AT14"/>
    <mergeCell ref="AU14:AZ14"/>
    <mergeCell ref="BB14:BG14"/>
    <mergeCell ref="BH14:BM14"/>
    <mergeCell ref="C15:E15"/>
    <mergeCell ref="F15:M15"/>
    <mergeCell ref="P15:W15"/>
    <mergeCell ref="X15:AF15"/>
    <mergeCell ref="AH15:AL15"/>
    <mergeCell ref="AO15:AT15"/>
    <mergeCell ref="AU15:AZ15"/>
    <mergeCell ref="BB15:BG15"/>
    <mergeCell ref="BH15:BM15"/>
  </mergeCells>
  <phoneticPr fontId="21"/>
  <printOptions horizontalCentered="1" verticalCentered="1"/>
  <pageMargins left="0.23622047244094491" right="0.23622047244094491" top="0.19685039370078741" bottom="0.15748031496062992" header="0.31496062992125984" footer="0.31496062992125984"/>
  <pageSetup paperSize="9" scale="68" fitToHeight="0" orientation="portrait" verticalDpi="300" r:id="rId1"/>
  <headerFooter alignWithMargins="0"/>
  <rowBreaks count="3" manualBreakCount="3">
    <brk id="99" max="66" man="1"/>
    <brk id="208" max="66" man="1"/>
    <brk id="304" max="6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入力</vt:lpstr>
      <vt:lpstr>入力!Print_Area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Ishikawa</dc:creator>
  <cp:lastModifiedBy>y-imai</cp:lastModifiedBy>
  <cp:lastPrinted>2019-07-07T10:23:14Z</cp:lastPrinted>
  <dcterms:created xsi:type="dcterms:W3CDTF">2014-07-09T14:43:49Z</dcterms:created>
  <dcterms:modified xsi:type="dcterms:W3CDTF">2019-07-08T11:53:19Z</dcterms:modified>
</cp:coreProperties>
</file>